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естр САОН_АОСН " sheetId="1" state="visible" r:id="rId1"/>
  </sheets>
  <definedNames>
    <definedName name="_xlnm.Print_Area" localSheetId="0">'Реестр САОН_АОСН '!$A$1:$G$191</definedName>
  </definedNames>
  <calcPr/>
</workbook>
</file>

<file path=xl/sharedStrings.xml><?xml version="1.0" encoding="utf-8"?>
<sst xmlns="http://schemas.openxmlformats.org/spreadsheetml/2006/main" count="193" uniqueCount="193">
  <si>
    <t>Реестр</t>
  </si>
  <si>
    <t xml:space="preserve">потребителей, подключенных к устройствам противоаварийной автоматики,</t>
  </si>
  <si>
    <t xml:space="preserve">действующей на отключение нагрузки потребителей (кроме АЧР)</t>
  </si>
  <si>
    <t xml:space="preserve">по операционной зоне Филиала АО «СО ЕЭС» Новгородское РДУ </t>
  </si>
  <si>
    <t xml:space="preserve">по данным контрольных замеров 19 июня 2024 года</t>
  </si>
  <si>
    <t xml:space="preserve">Управляющие  воздействия на отключение  потребителей</t>
  </si>
  <si>
    <t xml:space="preserve">Противоаварийные  автоматики, формирующие  и  реализующие  эти  воздействия</t>
  </si>
  <si>
    <t xml:space="preserve">Потребители, подключенные под  воздействия протпвоаварийной автоматики ( ПА)
(наименование  потребителей)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</si>
  <si>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</si>
  <si>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</si>
  <si>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 xml:space="preserve">
04-00</t>
  </si>
  <si>
    <t xml:space="preserve">
10-00</t>
  </si>
  <si>
    <t xml:space="preserve">
21-00</t>
  </si>
  <si>
    <t xml:space="preserve">Операционная зона Филиала АО «СО ЕЭС» Новгородское РДУ по Новгородской области</t>
  </si>
  <si>
    <t xml:space="preserve">ПС 110 кВ Парфино</t>
  </si>
  <si>
    <t xml:space="preserve">Т-1 ВЛ-6 кВ</t>
  </si>
  <si>
    <t xml:space="preserve">ф.2 г/с</t>
  </si>
  <si>
    <t>"Новгородэнерго"</t>
  </si>
  <si>
    <t xml:space="preserve">ф.5 г/с</t>
  </si>
  <si>
    <t xml:space="preserve">ф.7  ПФК</t>
  </si>
  <si>
    <t xml:space="preserve">Т-2 ВЛ-6 кВ</t>
  </si>
  <si>
    <t xml:space="preserve">ф.1 г/с</t>
  </si>
  <si>
    <t xml:space="preserve">ф.3 ПФК</t>
  </si>
  <si>
    <t xml:space="preserve">ф.4 Детский приют, кот-я, КНС</t>
  </si>
  <si>
    <t xml:space="preserve">ф.6 г/с ЦРБ</t>
  </si>
  <si>
    <t xml:space="preserve">Т-2 ВЛ-10 кВ</t>
  </si>
  <si>
    <t xml:space="preserve">ф.1 Школа, КНС, кот-я</t>
  </si>
  <si>
    <t xml:space="preserve">ф.2 БОС, кот-я</t>
  </si>
  <si>
    <t xml:space="preserve">ф.6 г/с ВОС</t>
  </si>
  <si>
    <t xml:space="preserve">ф.7  г\с</t>
  </si>
  <si>
    <t>Всего</t>
  </si>
  <si>
    <t xml:space="preserve">ОН 1</t>
  </si>
  <si>
    <t>Итого</t>
  </si>
  <si>
    <t xml:space="preserve">ПС 110 кВ НПС-7</t>
  </si>
  <si>
    <t xml:space="preserve">НПС7-Ц-1,
НПС7-Ц-2</t>
  </si>
  <si>
    <t xml:space="preserve">ПАО "Акрон" от НТЭЦ 
(ф.36; 28-2; 29-1)</t>
  </si>
  <si>
    <t>ф.36</t>
  </si>
  <si>
    <t>ф.29-1</t>
  </si>
  <si>
    <t>ф.28-2</t>
  </si>
  <si>
    <t xml:space="preserve">Всего </t>
  </si>
  <si>
    <t xml:space="preserve">ПС 110 кВ Районная</t>
  </si>
  <si>
    <t xml:space="preserve">1В Т-2   Iс.2ш.</t>
  </si>
  <si>
    <t xml:space="preserve">ф.1  Г/С РП-1, ФСБ, Кремль, администрация, котельная</t>
  </si>
  <si>
    <t xml:space="preserve">ф.3   Г/С Рем.мех. з-д, военкомат, ул.Лазаревская, Бредова</t>
  </si>
  <si>
    <t xml:space="preserve">ф.4   Г/С Обл.газ, Алкон, суд</t>
  </si>
  <si>
    <t xml:space="preserve">ф.5   НРЭС (з-д Волна)</t>
  </si>
  <si>
    <t xml:space="preserve">ф.8   Г/С ДК Попова, налог.полиция, АБЗ</t>
  </si>
  <si>
    <t xml:space="preserve">ф.13  Г/С трансвит</t>
  </si>
  <si>
    <t xml:space="preserve">ф.14  Г/С з-д Автоспец.обор., Новгородхлеб</t>
  </si>
  <si>
    <t xml:space="preserve">ф.15  Г/С РП-7</t>
  </si>
  <si>
    <t xml:space="preserve">ф.16  АО Заряд</t>
  </si>
  <si>
    <t xml:space="preserve">ОН 2</t>
  </si>
  <si>
    <t xml:space="preserve">ИТОГО </t>
  </si>
  <si>
    <t xml:space="preserve">ПС 110 кВ Базовая</t>
  </si>
  <si>
    <t xml:space="preserve">ф. 35 Г/С</t>
  </si>
  <si>
    <t xml:space="preserve">ф. 37 Г/С</t>
  </si>
  <si>
    <t xml:space="preserve">ф.43 Г/С, Универсам</t>
  </si>
  <si>
    <t xml:space="preserve">ф.45 Г/С, Вокзал</t>
  </si>
  <si>
    <t xml:space="preserve">ф.51 Г/С, Гидромелиоративный техникум</t>
  </si>
  <si>
    <t xml:space="preserve">ф.55 Г/С, Водопровод</t>
  </si>
  <si>
    <t xml:space="preserve">ф.57 Г/С, АО Стройдеталь п. Панковка</t>
  </si>
  <si>
    <t xml:space="preserve">ф.81 НРЭС База ПРП</t>
  </si>
  <si>
    <t xml:space="preserve">ф.79 З-д Контур</t>
  </si>
  <si>
    <t xml:space="preserve">ф.77 ИЭС котельная ПРП</t>
  </si>
  <si>
    <t xml:space="preserve">ДГК  -  отключен</t>
  </si>
  <si>
    <t>откл.</t>
  </si>
  <si>
    <t xml:space="preserve">ф. 75  Г/С</t>
  </si>
  <si>
    <t xml:space="preserve">ф.76 з/д  Старт</t>
  </si>
  <si>
    <t xml:space="preserve">ф.74  З-д Контур</t>
  </si>
  <si>
    <t xml:space="preserve">ф.72  Г/С водопровод</t>
  </si>
  <si>
    <t xml:space="preserve">ф.70  З-д Контур</t>
  </si>
  <si>
    <t xml:space="preserve">ф.68  ПРЭС УФ Казначейства</t>
  </si>
  <si>
    <t xml:space="preserve">ф.73  З-д Контур</t>
  </si>
  <si>
    <t xml:space="preserve">ф.71  Г/С</t>
  </si>
  <si>
    <t xml:space="preserve">ф.69  ПО Старт</t>
  </si>
  <si>
    <t xml:space="preserve">ф.67  ИЭС котельная ПРП</t>
  </si>
  <si>
    <t xml:space="preserve">ф.66  З-д Контур</t>
  </si>
  <si>
    <t xml:space="preserve">ф.64  ООО Газэнергосервис котельная</t>
  </si>
  <si>
    <t xml:space="preserve">ф.62  НРЭС база ПРП</t>
  </si>
  <si>
    <t xml:space="preserve">ф.60  ПРЭС УФ Казначейства</t>
  </si>
  <si>
    <t xml:space="preserve">ф.10/3  НРЭС</t>
  </si>
  <si>
    <t xml:space="preserve">ф.10/7  Г/С</t>
  </si>
  <si>
    <t xml:space="preserve">ф.10/2  НРЭС</t>
  </si>
  <si>
    <t xml:space="preserve">ф.10/9  Г/С</t>
  </si>
  <si>
    <t xml:space="preserve">ф.10/6  Г/С</t>
  </si>
  <si>
    <t xml:space="preserve">ф.10/4 НРЭС</t>
  </si>
  <si>
    <t xml:space="preserve">ф.10/1  НРЭС</t>
  </si>
  <si>
    <t xml:space="preserve">ф.10/5  Г/С</t>
  </si>
  <si>
    <t xml:space="preserve">ф.10/8 НРДУ</t>
  </si>
  <si>
    <t xml:space="preserve">ф.10/10 Нординвест</t>
  </si>
  <si>
    <t xml:space="preserve">ф.10/11 Нординвест</t>
  </si>
  <si>
    <t xml:space="preserve">ПС 110 кВ Мостищи 1 сш</t>
  </si>
  <si>
    <t xml:space="preserve">ф.1   ОЯ 22/7</t>
  </si>
  <si>
    <t xml:space="preserve">ф.3   Г/С п. Мелиораторов</t>
  </si>
  <si>
    <t xml:space="preserve">ф.5   Г/С п. Панковка</t>
  </si>
  <si>
    <t xml:space="preserve">ф.7   Г/С п. Панковка</t>
  </si>
  <si>
    <t xml:space="preserve">ф.9   Г/С п. Панковка</t>
  </si>
  <si>
    <t xml:space="preserve">ф.11 ТОО Криста</t>
  </si>
  <si>
    <t xml:space="preserve">ф.13 ЧП Емельянов</t>
  </si>
  <si>
    <t xml:space="preserve">ф.21 Г/С  Новжилкоммунсервис котельная</t>
  </si>
  <si>
    <t xml:space="preserve">ф.45 261 рем. Завод</t>
  </si>
  <si>
    <t xml:space="preserve">ПС 110 кВ Мостищи 2 сш</t>
  </si>
  <si>
    <t xml:space="preserve">ф.23 Г/С  Новжилкоммунсервис котельная</t>
  </si>
  <si>
    <t xml:space="preserve">ф.25 Г/С</t>
  </si>
  <si>
    <t xml:space="preserve">ф.27 Г/С п. Панковка</t>
  </si>
  <si>
    <t xml:space="preserve">ф.31 ОЯ 22/7</t>
  </si>
  <si>
    <t xml:space="preserve">ф.33 НРЭС Новгородагровод</t>
  </si>
  <si>
    <t xml:space="preserve">ф.35 НРЭС</t>
  </si>
  <si>
    <t xml:space="preserve">ф.37 НРЭС п. Панковка</t>
  </si>
  <si>
    <t xml:space="preserve">ф.39 Г/С п. Панковка</t>
  </si>
  <si>
    <t xml:space="preserve">ф.40 261 рем. Завод</t>
  </si>
  <si>
    <t xml:space="preserve">ф.42 Г/С п. Мелиораторов</t>
  </si>
  <si>
    <t xml:space="preserve">ОН 3-1</t>
  </si>
  <si>
    <t xml:space="preserve">ПС 35 кВ ЖБИ</t>
  </si>
  <si>
    <t xml:space="preserve">ф.1  ООО ЖБК-1</t>
  </si>
  <si>
    <t xml:space="preserve">ф.2  г/с новгородстальконструкция, Нефтезаводмонтаж,
п. Энергетиков</t>
  </si>
  <si>
    <t xml:space="preserve">ф.  3 г/с</t>
  </si>
  <si>
    <t xml:space="preserve">ф.4  Предпр. Ж/Д транспорта, таможня, Новотрак, п.Энергетиков</t>
  </si>
  <si>
    <t xml:space="preserve">ф.5  ООО ЖБК-1</t>
  </si>
  <si>
    <t xml:space="preserve">ф.6  ООО Керамзит</t>
  </si>
  <si>
    <t xml:space="preserve">ф.7  ремзавод</t>
  </si>
  <si>
    <t xml:space="preserve">ф.8  Новобалт</t>
  </si>
  <si>
    <t xml:space="preserve">ф.9  НПО Стеклопластик</t>
  </si>
  <si>
    <t xml:space="preserve">ф.10  НПО Стеклопластик</t>
  </si>
  <si>
    <t xml:space="preserve">ф.11  УМВД</t>
  </si>
  <si>
    <t xml:space="preserve">ф.12  УМВД</t>
  </si>
  <si>
    <t xml:space="preserve">ПС 35 кВ Кречевицы</t>
  </si>
  <si>
    <t xml:space="preserve">ф.1  г\с:ЦТП,школа,гарнизон</t>
  </si>
  <si>
    <t xml:space="preserve">ф.4  г\с,котельная</t>
  </si>
  <si>
    <t xml:space="preserve">ф.6  г\с ТП-340</t>
  </si>
  <si>
    <t xml:space="preserve">ф.7  г\с:котельная,гарнизон</t>
  </si>
  <si>
    <t xml:space="preserve">ф.8  Аэродром</t>
  </si>
  <si>
    <t xml:space="preserve">ф.9  г\с</t>
  </si>
  <si>
    <t xml:space="preserve">ОН 3-2</t>
  </si>
  <si>
    <t xml:space="preserve">ПАО "Акрон" (ОН 3-3)</t>
  </si>
  <si>
    <t xml:space="preserve">ОАО "Акрон" от ТЭЦ (ф.2;21;44;24-1;35-2)</t>
  </si>
  <si>
    <t xml:space="preserve">ОН 3   =  ОН3-1+ОН3-2+ОН3-3</t>
  </si>
  <si>
    <t xml:space="preserve">Итого САОН Новгородского узла (ремонт ВЛ 330 кВ Псковская ГРЭС-Старорусская)=ОН1+ОН2+ОН3    </t>
  </si>
  <si>
    <t xml:space="preserve">В том числе САОН Новгородского узла (ремонт ВЛ 330 кВ Юго-Западная-Старорусская)=ОН 2+ОН 3</t>
  </si>
  <si>
    <t xml:space="preserve">В том числе САОН ОЭС Северо-Запада </t>
  </si>
  <si>
    <t xml:space="preserve">АОСН-110 ПС 110 кВ Парфино</t>
  </si>
  <si>
    <t xml:space="preserve">1 ступень </t>
  </si>
  <si>
    <t xml:space="preserve">В-6 кВ ф.2  Г/С 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</si>
  <si>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</si>
  <si>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</si>
  <si>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</si>
  <si>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</si>
  <si>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</si>
  <si>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</si>
  <si>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</si>
  <si>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</si>
  <si>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</si>
  <si>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</si>
  <si>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 xml:space="preserve">Итого АОСН-110 ПС 110 кВ Парфино</t>
  </si>
  <si>
    <t xml:space="preserve"> ПС 110 кВ Прогресс</t>
  </si>
  <si>
    <t xml:space="preserve">АОСН Окуловско-Боровичского узла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</si>
  <si>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</si>
  <si>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</si>
  <si>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</si>
  <si>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</si>
  <si>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</si>
  <si>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</si>
  <si>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</si>
  <si>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</si>
  <si>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</si>
  <si>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</si>
  <si>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</si>
  <si>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</si>
  <si>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 Любытино</t>
  </si>
  <si>
    <t xml:space="preserve">В-10 кВ ф.5</t>
  </si>
  <si>
    <t xml:space="preserve">убрать из АОСН только в АЧР</t>
  </si>
  <si>
    <t xml:space="preserve">В-10 кВ ф.6</t>
  </si>
  <si>
    <t xml:space="preserve">В-10 кВ ф.7</t>
  </si>
  <si>
    <t xml:space="preserve">ПС 110 кВ Сельская</t>
  </si>
  <si>
    <t xml:space="preserve">В-10 кВ ф.1</t>
  </si>
  <si>
    <t xml:space="preserve">В-10 кВ ф.2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</si>
  <si>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</si>
  <si>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</si>
  <si>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</si>
  <si>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</si>
  <si>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</si>
  <si>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</si>
  <si>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</si>
  <si>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</si>
  <si>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</si>
  <si>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</si>
  <si>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Потребление для тренировки</t>
  </si>
  <si>
    <t xml:space="preserve">Потребление НО</t>
  </si>
  <si>
    <t xml:space="preserve">Итого АОСН Окуловско-Боровичского узла</t>
  </si>
  <si>
    <t xml:space="preserve">без Любытино</t>
  </si>
  <si>
    <t xml:space="preserve">ИТОГО по ОЗ Новгородское РДУ по Новгородской области</t>
  </si>
  <si>
    <t xml:space="preserve">АОСН ОБУ для тренировки</t>
  </si>
  <si>
    <t xml:space="preserve">ИТОГО по ОЗ Новгородское РДУ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</si>
</sst>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41">
    <font>
      <sz val="10.000000"/>
      <color theme="1"/>
      <name val="Arial Cyr"/>
    </font>
    <font>
      <sz val="10.000000"/>
      <name val="Arial Cyr"/>
    </font>
    <font>
      <sz val="11.000000"/>
      <name val="Calibri"/>
    </font>
    <font>
      <sz val="10.000000"/>
      <color indexed="65"/>
      <name val="Arial Cyr"/>
    </font>
    <font>
      <sz val="11.000000"/>
      <color indexed="65"/>
      <name val="Calibri"/>
    </font>
    <font>
      <sz val="10.000000"/>
      <color indexed="62"/>
      <name val="Arial Cyr"/>
    </font>
    <font>
      <sz val="11.000000"/>
      <color indexed="62"/>
      <name val="Calibri"/>
    </font>
    <font>
      <b/>
      <sz val="10.000000"/>
      <color indexed="63"/>
      <name val="Arial Cyr"/>
    </font>
    <font>
      <b/>
      <sz val="11.000000"/>
      <color indexed="63"/>
      <name val="Calibri"/>
    </font>
    <font>
      <b/>
      <sz val="10.000000"/>
      <color indexed="52"/>
      <name val="Arial Cyr"/>
    </font>
    <font>
      <b/>
      <sz val="11.000000"/>
      <color indexed="52"/>
      <name val="Calibri"/>
    </font>
    <font>
      <b/>
      <sz val="15.000000"/>
      <color indexed="56"/>
      <name val="Arial Cyr"/>
    </font>
    <font>
      <b/>
      <sz val="15.000000"/>
      <color indexed="56"/>
      <name val="Calibri"/>
    </font>
    <font>
      <b/>
      <sz val="13.000000"/>
      <color indexed="56"/>
      <name val="Arial Cyr"/>
    </font>
    <font>
      <b/>
      <sz val="13.000000"/>
      <color indexed="56"/>
      <name val="Calibri"/>
    </font>
    <font>
      <b/>
      <sz val="11.000000"/>
      <color indexed="56"/>
      <name val="Arial Cyr"/>
    </font>
    <font>
      <b/>
      <sz val="11.000000"/>
      <color indexed="56"/>
      <name val="Calibri"/>
    </font>
    <font>
      <b/>
      <sz val="10.000000"/>
      <name val="Arial Cyr"/>
    </font>
    <font>
      <b/>
      <sz val="11.000000"/>
      <name val="Calibri"/>
    </font>
    <font>
      <b/>
      <sz val="10.000000"/>
      <color indexed="65"/>
      <name val="Arial Cyr"/>
    </font>
    <font>
      <b/>
      <sz val="11.000000"/>
      <color indexed="65"/>
      <name val="Calibri"/>
    </font>
    <font>
      <b/>
      <sz val="18.000000"/>
      <color indexed="56"/>
      <name val="Cambria"/>
    </font>
    <font>
      <sz val="10.000000"/>
      <color indexed="60"/>
      <name val="Arial Cyr"/>
    </font>
    <font>
      <sz val="11.000000"/>
      <color indexed="60"/>
      <name val="Calibri"/>
    </font>
    <font>
      <sz val="10.000000"/>
      <color indexed="20"/>
      <name val="Arial Cyr"/>
    </font>
    <font>
      <sz val="11.000000"/>
      <color indexed="20"/>
      <name val="Calibri"/>
    </font>
    <font>
      <i/>
      <sz val="10.000000"/>
      <color indexed="23"/>
      <name val="Arial Cyr"/>
    </font>
    <font>
      <i/>
      <sz val="11.000000"/>
      <color indexed="23"/>
      <name val="Calibri"/>
    </font>
    <font>
      <sz val="10.000000"/>
      <color indexed="52"/>
      <name val="Arial Cyr"/>
    </font>
    <font>
      <sz val="11.000000"/>
      <color indexed="52"/>
      <name val="Calibri"/>
    </font>
    <font>
      <sz val="10.000000"/>
      <color indexed="2"/>
      <name val="Arial Cyr"/>
    </font>
    <font>
      <sz val="11.000000"/>
      <color indexed="2"/>
      <name val="Calibri"/>
    </font>
    <font>
      <sz val="10.000000"/>
      <color indexed="17"/>
      <name val="Arial Cyr"/>
    </font>
    <font>
      <sz val="11.000000"/>
      <color indexed="17"/>
      <name val="Calibri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BD8BB"/>
        <bgColor rgb="FFFBD8BB"/>
      </patternFill>
    </fill>
    <fill>
      <patternFill patternType="solid">
        <fgColor rgb="FF92D050"/>
        <bgColor rgb="FF92D050"/>
      </patternFill>
    </fill>
  </fills>
  <borders count="58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</borders>
  <cellStyleXfs count="8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2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2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2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1" borderId="0" numFmtId="0" applyNumberFormat="0" applyFont="1" applyFill="1" applyBorder="0" applyProtection="0"/>
    <xf fontId="3" fillId="12" borderId="0" numFmtId="0" applyNumberFormat="0" applyFont="1" applyFill="1" applyBorder="0" applyProtection="0"/>
    <xf fontId="4" fillId="12" borderId="0" numFmtId="0" applyNumberFormat="0" applyFont="1" applyFill="1" applyBorder="0" applyProtection="0"/>
    <xf fontId="3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3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3" fillId="16" borderId="0" numFmtId="0" applyNumberFormat="0" applyFont="1" applyFill="1" applyBorder="0" applyProtection="0"/>
    <xf fontId="4" fillId="16" borderId="0" numFmtId="0" applyNumberFormat="0" applyFont="1" applyFill="1" applyBorder="0" applyProtection="0"/>
    <xf fontId="3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3" fillId="18" borderId="0" numFmtId="0" applyNumberFormat="0" applyFont="1" applyFill="1" applyBorder="0" applyProtection="0"/>
    <xf fontId="4" fillId="18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9" borderId="0" numFmtId="0" applyNumberFormat="0" applyFont="1" applyFill="1" applyBorder="0" applyProtection="0"/>
    <xf fontId="4" fillId="19" borderId="0" numFmtId="0" applyNumberFormat="0" applyFont="1" applyFill="1" applyBorder="0" applyProtection="0"/>
    <xf fontId="5" fillId="7" borderId="1" numFmtId="0" applyNumberFormat="0" applyFont="1" applyFill="1" applyBorder="1" applyProtection="0"/>
    <xf fontId="6" fillId="7" borderId="1" numFmtId="0" applyNumberFormat="0" applyFont="1" applyFill="1" applyBorder="1" applyProtection="0"/>
    <xf fontId="7" fillId="20" borderId="2" numFmtId="0" applyNumberFormat="0" applyFont="1" applyFill="1" applyBorder="1" applyProtection="0"/>
    <xf fontId="8" fillId="20" borderId="2" numFmtId="0" applyNumberFormat="0" applyFont="1" applyFill="1" applyBorder="1" applyProtection="0"/>
    <xf fontId="9" fillId="20" borderId="1" numFmtId="0" applyNumberFormat="0" applyFont="1" applyFill="1" applyBorder="1" applyProtection="0"/>
    <xf fontId="10" fillId="20" borderId="1" numFmtId="0" applyNumberFormat="0" applyFont="1" applyFill="1" applyBorder="1" applyProtection="0"/>
    <xf fontId="11" fillId="0" borderId="3" numFmtId="0" applyNumberFormat="0" applyFont="1" applyFill="0" applyBorder="1" applyProtection="0"/>
    <xf fontId="12" fillId="0" borderId="3" numFmtId="0" applyNumberFormat="0" applyFont="1" applyFill="0" applyBorder="1" applyProtection="0"/>
    <xf fontId="13" fillId="0" borderId="4" numFmtId="0" applyNumberFormat="0" applyFont="1" applyFill="0" applyBorder="1" applyProtection="0"/>
    <xf fontId="14" fillId="0" borderId="4" numFmtId="0" applyNumberFormat="0" applyFont="1" applyFill="0" applyBorder="1" applyProtection="0"/>
    <xf fontId="15" fillId="0" borderId="5" numFmtId="0" applyNumberFormat="0" applyFont="1" applyFill="0" applyBorder="1" applyProtection="0"/>
    <xf fontId="16" fillId="0" borderId="5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0" numFmtId="0" applyNumberFormat="0" applyFont="1" applyFill="0" applyBorder="0" applyProtection="0"/>
    <xf fontId="17" fillId="0" borderId="6" numFmtId="0" applyNumberFormat="0" applyFont="1" applyFill="0" applyBorder="1" applyProtection="0"/>
    <xf fontId="18" fillId="0" borderId="6" numFmtId="0" applyNumberFormat="0" applyFont="1" applyFill="0" applyBorder="1" applyProtection="0"/>
    <xf fontId="19" fillId="21" borderId="7" numFmtId="0" applyNumberFormat="0" applyFont="1" applyFill="1" applyBorder="1" applyProtection="0"/>
    <xf fontId="20" fillId="21" borderId="7" numFmtId="0" applyNumberFormat="0" applyFont="1" applyFill="1" applyBorder="1" applyProtection="0"/>
    <xf fontId="21" fillId="0" borderId="0" numFmtId="0" applyNumberFormat="0" applyFont="1" applyFill="0" applyBorder="0" applyProtection="0"/>
    <xf fontId="22" fillId="22" borderId="0" numFmtId="0" applyNumberFormat="0" applyFont="1" applyFill="1" applyBorder="0" applyProtection="0"/>
    <xf fontId="23" fillId="22" borderId="0" numFmtId="0" applyNumberFormat="0" applyFont="1" applyFill="1" applyBorder="0" applyProtection="0"/>
    <xf fontId="24" fillId="3" borderId="0" numFmtId="0" applyNumberFormat="0" applyFont="1" applyFill="1" applyBorder="0" applyProtection="0"/>
    <xf fontId="25" fillId="3" borderId="0" numFmtId="0" applyNumberFormat="0" applyFont="1" applyFill="1" applyBorder="0" applyProtection="0"/>
    <xf fontId="26" fillId="0" borderId="0" numFmtId="0" applyNumberFormat="0" applyFont="1" applyFill="0" applyBorder="0" applyProtection="0"/>
    <xf fontId="27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28" fillId="0" borderId="9" numFmtId="0" applyNumberFormat="0" applyFont="1" applyFill="0" applyBorder="1" applyProtection="0"/>
    <xf fontId="29" fillId="0" borderId="9" numFmtId="0" applyNumberFormat="0" applyFont="1" applyFill="0" applyBorder="1" applyProtection="0"/>
    <xf fontId="30" fillId="0" borderId="0" numFmtId="0" applyNumberFormat="0" applyFont="1" applyFill="0" applyBorder="0" applyProtection="0"/>
    <xf fontId="31" fillId="0" borderId="0" numFmtId="0" applyNumberFormat="0" applyFont="1" applyFill="0" applyBorder="0" applyProtection="0"/>
    <xf fontId="32" fillId="4" borderId="0" numFmtId="0" applyNumberFormat="0" applyFont="1" applyFill="1" applyBorder="0" applyProtection="0"/>
    <xf fontId="33" fillId="4" borderId="0" numFmtId="0" applyNumberFormat="0" applyFont="1" applyFill="1" applyBorder="0" applyProtection="0"/>
  </cellStyleXfs>
  <cellXfs count="219">
    <xf fontId="0" fillId="0" borderId="0" numFmtId="0" xfId="0"/>
    <xf fontId="34" fillId="0" borderId="0" numFmtId="0" xfId="0" applyFont="1" applyAlignment="1">
      <alignment horizontal="center" vertical="center"/>
    </xf>
    <xf fontId="34" fillId="0" borderId="0" numFmtId="0" xfId="0" applyFont="1" applyAlignment="1">
      <alignment horizontal="left" vertical="center"/>
    </xf>
    <xf fontId="34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center" vertical="center"/>
    </xf>
    <xf fontId="35" fillId="0" borderId="0" numFmtId="0" xfId="0" applyFont="1" applyAlignment="1">
      <alignment horizontal="left" vertical="center"/>
    </xf>
    <xf fontId="35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right" vertical="center"/>
    </xf>
    <xf fontId="34" fillId="0" borderId="10" numFmtId="0" xfId="0" applyFont="1" applyBorder="1" applyAlignment="1">
      <alignment horizontal="left" vertical="center" wrapText="1"/>
    </xf>
    <xf fontId="34" fillId="0" borderId="11" numFmtId="0" xfId="0" applyFont="1" applyBorder="1" applyAlignment="1">
      <alignment horizontal="center" vertical="center" wrapText="1"/>
    </xf>
    <xf fontId="34" fillId="0" borderId="12" numFmtId="0" xfId="0" applyFont="1" applyBorder="1" applyAlignment="1">
      <alignment horizontal="center" vertical="center" wrapText="1"/>
    </xf>
    <xf fontId="34" fillId="0" borderId="13" numFmtId="160" xfId="0" applyNumberFormat="1" applyFont="1" applyBorder="1" applyAlignment="1">
      <alignment horizontal="center" vertical="center" wrapText="1"/>
    </xf>
    <xf fontId="34" fillId="0" borderId="14" numFmtId="160" xfId="0" applyNumberFormat="1" applyFont="1" applyBorder="1" applyAlignment="1">
      <alignment horizontal="center" vertical="center" wrapText="1"/>
    </xf>
    <xf fontId="34" fillId="0" borderId="15" numFmtId="160" xfId="0" applyNumberFormat="1" applyFont="1" applyBorder="1" applyAlignment="1">
      <alignment horizontal="center" vertical="center" wrapText="1"/>
    </xf>
    <xf fontId="34" fillId="0" borderId="16" numFmtId="0" xfId="0" applyFont="1" applyBorder="1" applyAlignment="1">
      <alignment horizontal="center" vertical="center" wrapText="1"/>
    </xf>
    <xf fontId="34" fillId="0" borderId="17" numFmtId="0" xfId="0" applyFont="1" applyBorder="1" applyAlignment="1">
      <alignment horizontal="left" vertical="center" wrapText="1"/>
    </xf>
    <xf fontId="34" fillId="0" borderId="18" numFmtId="0" xfId="0" applyFont="1" applyBorder="1" applyAlignment="1">
      <alignment horizontal="center" vertical="center" wrapText="1"/>
    </xf>
    <xf fontId="34" fillId="0" borderId="19" numFmtId="0" xfId="0" applyFont="1" applyBorder="1" applyAlignment="1">
      <alignment horizontal="center" vertical="center" wrapText="1"/>
    </xf>
    <xf fontId="34" fillId="0" borderId="20" numFmtId="160" xfId="0" applyNumberFormat="1" applyFont="1" applyBorder="1" applyAlignment="1">
      <alignment horizontal="center" vertical="center" wrapText="1"/>
    </xf>
    <xf fontId="34" fillId="0" borderId="21" numFmtId="0" xfId="0" applyFont="1" applyBorder="1" applyAlignment="1">
      <alignment horizontal="center" vertical="center" wrapText="1"/>
    </xf>
    <xf fontId="34" fillId="0" borderId="22" numFmtId="0" xfId="0" applyFont="1" applyBorder="1" applyAlignment="1">
      <alignment horizontal="center" vertical="center" wrapText="1"/>
    </xf>
    <xf fontId="34" fillId="0" borderId="23" numFmtId="0" xfId="0" applyFont="1" applyBorder="1" applyAlignment="1">
      <alignment horizontal="center" vertical="center" wrapText="1"/>
    </xf>
    <xf fontId="34" fillId="0" borderId="22" numFmtId="1" xfId="0" applyNumberFormat="1" applyFont="1" applyBorder="1" applyAlignment="1">
      <alignment horizontal="center" vertical="center" wrapText="1"/>
    </xf>
    <xf fontId="36" fillId="24" borderId="24" numFmtId="0" xfId="0" applyFont="1" applyFill="1" applyBorder="1" applyAlignment="1">
      <alignment horizontal="center" vertical="center" wrapText="1"/>
    </xf>
    <xf fontId="37" fillId="24" borderId="25" numFmtId="0" xfId="0" applyFont="1" applyFill="1" applyBorder="1" applyAlignment="1">
      <alignment horizontal="center" vertical="center" wrapText="1"/>
    </xf>
    <xf fontId="37" fillId="24" borderId="26" numFmtId="0" xfId="0" applyFont="1" applyFill="1" applyBorder="1" applyAlignment="1">
      <alignment horizontal="center" vertical="center" wrapText="1"/>
    </xf>
    <xf fontId="37" fillId="24" borderId="22" numFmtId="0" xfId="0" applyFont="1" applyFill="1" applyBorder="1" applyAlignment="1">
      <alignment horizontal="center" vertical="center" wrapText="1"/>
    </xf>
    <xf fontId="38" fillId="0" borderId="27" numFmtId="0" xfId="0" applyFont="1" applyBorder="1" applyAlignment="1">
      <alignment horizontal="center" vertical="center"/>
    </xf>
    <xf fontId="37" fillId="0" borderId="28" numFmtId="0" xfId="0" applyFont="1" applyBorder="1" applyAlignment="1">
      <alignment horizontal="center" vertical="center" wrapText="1"/>
    </xf>
    <xf fontId="38" fillId="0" borderId="24" numFmtId="0" xfId="0" applyFont="1" applyBorder="1" applyAlignment="1">
      <alignment horizontal="left" vertical="center" wrapText="1"/>
    </xf>
    <xf fontId="38" fillId="0" borderId="26" numFmtId="0" xfId="0" applyFont="1" applyBorder="1" applyAlignment="1">
      <alignment horizontal="left" vertical="center" wrapText="1"/>
    </xf>
    <xf fontId="38" fillId="0" borderId="22" numFmtId="0" xfId="0" applyFont="1" applyBorder="1" applyAlignment="1">
      <alignment horizontal="left" vertical="center" wrapText="1"/>
    </xf>
    <xf fontId="38" fillId="0" borderId="29" numFmtId="0" xfId="0" applyFont="1" applyBorder="1" applyAlignment="1">
      <alignment horizontal="center" vertical="center"/>
    </xf>
    <xf fontId="37" fillId="0" borderId="30" numFmtId="0" xfId="0" applyFont="1" applyBorder="1" applyAlignment="1">
      <alignment horizontal="center" vertical="center" wrapText="1"/>
    </xf>
    <xf fontId="39" fillId="0" borderId="31" numFmtId="0" xfId="0" applyFont="1" applyBorder="1" applyAlignment="1">
      <alignment horizontal="left" vertical="center" wrapText="1"/>
    </xf>
    <xf fontId="0" fillId="0" borderId="32" numFmtId="4" xfId="0" applyNumberFormat="1" applyBorder="1" applyAlignment="1">
      <alignment horizontal="center" vertical="center" wrapText="1"/>
    </xf>
    <xf fontId="39" fillId="0" borderId="33" numFmtId="0" xfId="0" applyFont="1" applyBorder="1" applyAlignment="1">
      <alignment horizontal="center" vertical="center"/>
    </xf>
    <xf fontId="34" fillId="25" borderId="0" numFmtId="0" xfId="0" applyFont="1" applyFill="1" applyAlignment="1">
      <alignment horizontal="center" vertical="center"/>
    </xf>
    <xf fontId="39" fillId="0" borderId="34" numFmtId="0" xfId="0" applyFont="1" applyBorder="1" applyAlignment="1">
      <alignment horizontal="left" vertical="center" wrapText="1"/>
    </xf>
    <xf fontId="39" fillId="0" borderId="35" numFmtId="0" xfId="0" applyFont="1" applyBorder="1" applyAlignment="1">
      <alignment horizontal="center" vertical="center"/>
    </xf>
    <xf fontId="0" fillId="0" borderId="36" numFmtId="4" xfId="0" applyNumberFormat="1" applyBorder="1" applyAlignment="1">
      <alignment horizontal="center" vertical="center" wrapText="1"/>
    </xf>
    <xf fontId="39" fillId="0" borderId="37" numFmtId="0" xfId="0" applyFont="1" applyBorder="1" applyAlignment="1">
      <alignment horizontal="left" vertical="center" wrapText="1"/>
    </xf>
    <xf fontId="0" fillId="0" borderId="38" numFmtId="4" xfId="0" applyNumberFormat="1" applyBorder="1" applyAlignment="1">
      <alignment horizontal="center" vertical="center" wrapText="1"/>
    </xf>
    <xf fontId="0" fillId="0" borderId="39" numFmtId="4" xfId="0" applyNumberFormat="1" applyBorder="1" applyAlignment="1">
      <alignment horizontal="center" vertical="center" wrapText="1"/>
    </xf>
    <xf fontId="39" fillId="0" borderId="39" numFmtId="0" xfId="0" applyFont="1" applyBorder="1" applyAlignment="1">
      <alignment horizontal="center" vertical="center"/>
    </xf>
    <xf fontId="39" fillId="0" borderId="40" numFmtId="0" xfId="0" applyFont="1" applyBorder="1" applyAlignment="1">
      <alignment horizontal="left" vertical="center" wrapText="1"/>
    </xf>
    <xf fontId="0" fillId="0" borderId="33" numFmtId="4" xfId="0" applyNumberFormat="1" applyBorder="1" applyAlignment="1">
      <alignment horizontal="center" vertical="center" wrapText="1"/>
    </xf>
    <xf fontId="0" fillId="26" borderId="35" numFmtId="4" xfId="0" applyNumberFormat="1" applyFill="1" applyBorder="1" applyAlignment="1">
      <alignment horizontal="center" vertical="center" wrapText="1"/>
    </xf>
    <xf fontId="0" fillId="26" borderId="35" numFmtId="4" xfId="0" applyNumberFormat="1" applyFill="1" applyBorder="1" applyAlignment="1">
      <alignment horizontal="center" vertical="center"/>
    </xf>
    <xf fontId="39" fillId="0" borderId="41" numFmtId="0" xfId="0" applyFont="1" applyBorder="1" applyAlignment="1">
      <alignment horizontal="left" vertical="center" wrapText="1"/>
    </xf>
    <xf fontId="0" fillId="26" borderId="42" numFmtId="4" xfId="0" applyNumberFormat="1" applyFill="1" applyBorder="1" applyAlignment="1">
      <alignment horizontal="center" vertical="center" wrapText="1"/>
    </xf>
    <xf fontId="0" fillId="26" borderId="42" numFmtId="4" xfId="0" applyNumberFormat="1" applyFill="1" applyBorder="1" applyAlignment="1">
      <alignment horizontal="center" vertical="center"/>
    </xf>
    <xf fontId="39" fillId="0" borderId="43" numFmtId="0" xfId="0" applyFont="1" applyBorder="1" applyAlignment="1">
      <alignment horizontal="center" vertical="center"/>
    </xf>
    <xf fontId="0" fillId="26" borderId="38" numFmtId="4" xfId="0" applyNumberFormat="1" applyFill="1" applyBorder="1" applyAlignment="1">
      <alignment horizontal="center" vertical="center" wrapText="1"/>
    </xf>
    <xf fontId="0" fillId="26" borderId="39" numFmtId="4" xfId="0" applyNumberFormat="1" applyFill="1" applyBorder="1" applyAlignment="1">
      <alignment horizontal="center" vertical="center" wrapText="1"/>
    </xf>
    <xf fontId="0" fillId="26" borderId="36" numFmtId="4" xfId="0" applyNumberFormat="1" applyFill="1" applyBorder="1" applyAlignment="1">
      <alignment horizontal="center" vertical="center" wrapText="1"/>
    </xf>
    <xf fontId="0" fillId="26" borderId="32" numFmtId="4" xfId="0" applyNumberFormat="1" applyFill="1" applyBorder="1" applyAlignment="1">
      <alignment horizontal="center" vertical="center" wrapText="1"/>
    </xf>
    <xf fontId="0" fillId="26" borderId="33" numFmtId="4" xfId="0" applyNumberFormat="1" applyFill="1" applyBorder="1" applyAlignment="1">
      <alignment horizontal="center" vertical="center" wrapText="1"/>
    </xf>
    <xf fontId="39" fillId="0" borderId="42" numFmtId="0" xfId="0" applyFont="1" applyBorder="1" applyAlignment="1">
      <alignment horizontal="center" vertical="center"/>
    </xf>
    <xf fontId="38" fillId="0" borderId="44" numFmtId="0" xfId="0" applyFont="1" applyBorder="1" applyAlignment="1">
      <alignment horizontal="center" vertical="center"/>
    </xf>
    <xf fontId="38" fillId="22" borderId="26" numFmtId="0" xfId="0" applyFont="1" applyFill="1" applyBorder="1" applyAlignment="1">
      <alignment horizontal="left" vertical="center" wrapText="1"/>
    </xf>
    <xf fontId="38" fillId="22" borderId="24" numFmtId="2" xfId="0" applyNumberFormat="1" applyFont="1" applyFill="1" applyBorder="1" applyAlignment="1">
      <alignment horizontal="center" vertical="center" wrapText="1"/>
    </xf>
    <xf fontId="38" fillId="22" borderId="45" numFmtId="2" xfId="0" applyNumberFormat="1" applyFont="1" applyFill="1" applyBorder="1" applyAlignment="1">
      <alignment horizontal="center" vertical="center"/>
    </xf>
    <xf fontId="38" fillId="22" borderId="45" numFmtId="2" xfId="0" applyNumberFormat="1" applyFont="1" applyFill="1" applyBorder="1" applyAlignment="1">
      <alignment horizontal="center" vertical="center" wrapText="1"/>
    </xf>
    <xf fontId="39" fillId="22" borderId="45" numFmtId="0" xfId="0" applyFont="1" applyFill="1" applyBorder="1" applyAlignment="1">
      <alignment horizontal="center" vertical="center"/>
    </xf>
    <xf fontId="38" fillId="27" borderId="27" numFmtId="0" xfId="0" applyFont="1" applyFill="1" applyBorder="1" applyAlignment="1">
      <alignment horizontal="left" vertical="center"/>
    </xf>
    <xf fontId="39" fillId="27" borderId="46" numFmtId="0" xfId="0" applyFont="1" applyFill="1" applyBorder="1"/>
    <xf fontId="39" fillId="27" borderId="25" numFmtId="0" xfId="0" applyFont="1" applyFill="1" applyBorder="1" applyAlignment="1">
      <alignment horizontal="left" vertical="center" wrapText="1"/>
    </xf>
    <xf fontId="38" fillId="27" borderId="28" numFmtId="2" xfId="0" applyNumberFormat="1" applyFont="1" applyFill="1" applyBorder="1" applyAlignment="1">
      <alignment horizontal="center" vertical="center"/>
    </xf>
    <xf fontId="39" fillId="27" borderId="28" numFmtId="0" xfId="0" applyFont="1" applyFill="1" applyBorder="1" applyAlignment="1">
      <alignment horizontal="center" vertical="center"/>
    </xf>
    <xf fontId="38" fillId="0" borderId="27" numFmtId="0" xfId="0" applyFont="1" applyBorder="1" applyAlignment="1">
      <alignment horizontal="center" vertical="center" wrapText="1"/>
    </xf>
    <xf fontId="36" fillId="0" borderId="30" numFmtId="0" xfId="0" applyFont="1" applyBorder="1" applyAlignment="1">
      <alignment horizontal="center" vertical="center" wrapText="1"/>
    </xf>
    <xf fontId="39" fillId="0" borderId="45" numFmtId="0" xfId="0" applyFont="1" applyBorder="1" applyAlignment="1">
      <alignment horizontal="left" vertical="center" wrapText="1"/>
    </xf>
    <xf fontId="39" fillId="0" borderId="22" numFmtId="2" xfId="0" applyNumberFormat="1" applyFont="1" applyBorder="1" applyAlignment="1">
      <alignment horizontal="center" vertical="center" wrapText="1"/>
    </xf>
    <xf fontId="39" fillId="0" borderId="26" numFmtId="2" xfId="0" applyNumberFormat="1" applyFont="1" applyBorder="1" applyAlignment="1">
      <alignment horizontal="center" vertical="center" wrapText="1"/>
    </xf>
    <xf fontId="39" fillId="0" borderId="45" numFmtId="2" xfId="0" applyNumberFormat="1" applyFont="1" applyBorder="1" applyAlignment="1">
      <alignment horizontal="center" vertical="center" wrapText="1"/>
    </xf>
    <xf fontId="39" fillId="0" borderId="22" numFmtId="0" xfId="0" applyFont="1" applyBorder="1"/>
    <xf fontId="38" fillId="0" borderId="28" numFmtId="0" xfId="0" applyFont="1" applyBorder="1" applyAlignment="1">
      <alignment horizontal="center" vertical="center" wrapText="1"/>
    </xf>
    <xf fontId="36" fillId="0" borderId="29" numFmtId="0" xfId="0" applyFont="1" applyBorder="1" applyAlignment="1">
      <alignment horizontal="center" vertical="center" wrapText="1"/>
    </xf>
    <xf fontId="39" fillId="0" borderId="28" numFmtId="0" xfId="0" applyFont="1" applyBorder="1" applyAlignment="1">
      <alignment horizontal="left" vertical="center" wrapText="1"/>
    </xf>
    <xf fontId="39" fillId="0" borderId="28" numFmtId="2" xfId="0" applyNumberFormat="1" applyFont="1" applyBorder="1" applyAlignment="1">
      <alignment horizontal="center" vertical="center" wrapText="1"/>
    </xf>
    <xf fontId="39" fillId="0" borderId="25" numFmtId="2" xfId="0" applyNumberFormat="1" applyFont="1" applyBorder="1" applyAlignment="1">
      <alignment horizontal="center" vertical="center" wrapText="1"/>
    </xf>
    <xf fontId="39" fillId="0" borderId="28" numFmtId="0" xfId="0" applyFont="1" applyBorder="1"/>
    <xf fontId="38" fillId="0" borderId="30" numFmtId="0" xfId="0" applyFont="1" applyBorder="1" applyAlignment="1">
      <alignment horizontal="center" vertical="center" wrapText="1"/>
    </xf>
    <xf fontId="39" fillId="0" borderId="35" numFmtId="0" xfId="0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39" fillId="0" borderId="34" numFmtId="2" xfId="0" applyNumberFormat="1" applyFont="1" applyBorder="1" applyAlignment="1">
      <alignment horizontal="center" vertical="center" wrapText="1"/>
    </xf>
    <xf fontId="39" fillId="0" borderId="35" numFmtId="0" xfId="0" applyFont="1" applyBorder="1"/>
    <xf fontId="0" fillId="0" borderId="30" numFmtId="0" xfId="0" applyBorder="1" applyAlignment="1">
      <alignment horizontal="center" vertical="center" wrapText="1"/>
    </xf>
    <xf fontId="39" fillId="0" borderId="43" numFmtId="0" xfId="0" applyFont="1" applyBorder="1" applyAlignment="1">
      <alignment horizontal="left" vertical="center" wrapText="1"/>
    </xf>
    <xf fontId="39" fillId="0" borderId="47" numFmtId="2" xfId="0" applyNumberFormat="1" applyFont="1" applyBorder="1" applyAlignment="1">
      <alignment horizontal="center" vertical="center" wrapText="1"/>
    </xf>
    <xf fontId="39" fillId="0" borderId="48" numFmtId="2" xfId="0" applyNumberFormat="1" applyFont="1" applyBorder="1" applyAlignment="1">
      <alignment horizontal="center" vertical="center" wrapText="1"/>
    </xf>
    <xf fontId="39" fillId="0" borderId="43" numFmtId="2" xfId="0" applyNumberFormat="1" applyFont="1" applyBorder="1" applyAlignment="1">
      <alignment horizontal="center" vertical="center" wrapText="1"/>
    </xf>
    <xf fontId="39" fillId="0" borderId="43" numFmtId="0" xfId="0" applyFont="1" applyBorder="1"/>
    <xf fontId="0" fillId="0" borderId="42" numFmtId="0" xfId="0" applyBorder="1" applyAlignment="1">
      <alignment horizontal="center" vertical="center" wrapText="1"/>
    </xf>
    <xf fontId="38" fillId="22" borderId="24" numFmtId="0" xfId="0" applyFont="1" applyFill="1" applyBorder="1" applyAlignment="1">
      <alignment horizontal="left" vertical="center" wrapText="1"/>
    </xf>
    <xf fontId="39" fillId="22" borderId="22" numFmtId="0" xfId="0" applyFont="1" applyFill="1" applyBorder="1"/>
    <xf fontId="38" fillId="0" borderId="45" numFmtId="0" xfId="0" applyFont="1" applyBorder="1" applyAlignment="1">
      <alignment horizontal="left" vertical="center" wrapText="1"/>
    </xf>
    <xf fontId="39" fillId="0" borderId="33" numFmtId="0" xfId="0" applyFont="1" applyBorder="1" applyAlignment="1">
      <alignment horizontal="left" vertical="center" wrapText="1"/>
    </xf>
    <xf fontId="1" fillId="0" borderId="33" numFmtId="4" xfId="0" applyNumberFormat="1" applyFont="1" applyBorder="1" applyAlignment="1">
      <alignment horizontal="center" vertical="center"/>
    </xf>
    <xf fontId="39" fillId="0" borderId="49" numFmtId="0" xfId="0" applyFont="1" applyBorder="1" applyAlignment="1">
      <alignment horizontal="center" vertical="center"/>
    </xf>
    <xf fontId="39" fillId="0" borderId="40" numFmtId="0" xfId="0" applyFont="1" applyBorder="1" applyAlignment="1">
      <alignment horizontal="center" vertical="center"/>
    </xf>
    <xf fontId="1" fillId="0" borderId="30" numFmtId="4" xfId="0" applyNumberFormat="1" applyFont="1" applyBorder="1" applyAlignment="1">
      <alignment horizontal="center" vertical="center"/>
    </xf>
    <xf fontId="1" fillId="0" borderId="35" numFmtId="4" xfId="0" applyNumberFormat="1" applyFont="1" applyBorder="1" applyAlignment="1">
      <alignment horizontal="center" vertical="center"/>
    </xf>
    <xf fontId="38" fillId="0" borderId="42" numFmtId="0" xfId="0" applyFont="1" applyBorder="1" applyAlignment="1">
      <alignment horizontal="center" vertical="center" wrapText="1"/>
    </xf>
    <xf fontId="40" fillId="22" borderId="45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 applyAlignment="1">
      <alignment horizontal="center" vertical="center"/>
    </xf>
    <xf fontId="38" fillId="27" borderId="45" numFmtId="0" xfId="0" applyFont="1" applyFill="1" applyBorder="1" applyAlignment="1">
      <alignment vertical="center" wrapText="1"/>
    </xf>
    <xf fontId="38" fillId="27" borderId="45" numFmtId="0" xfId="0" applyFont="1" applyFill="1" applyBorder="1" applyAlignment="1">
      <alignment horizontal="left" vertical="center" wrapText="1"/>
    </xf>
    <xf fontId="40" fillId="27" borderId="28" numFmtId="2" xfId="0" applyNumberFormat="1" applyFont="1" applyFill="1" applyBorder="1" applyAlignment="1">
      <alignment horizontal="center" vertical="center" wrapText="1"/>
    </xf>
    <xf fontId="39" fillId="27" borderId="23" numFmtId="0" xfId="0" applyFont="1" applyFill="1" applyBorder="1" applyAlignment="1">
      <alignment horizontal="center" vertical="center"/>
    </xf>
    <xf fontId="38" fillId="0" borderId="28" numFmtId="0" xfId="0" applyFont="1" applyBorder="1" applyAlignment="1">
      <alignment horizontal="center" vertical="center"/>
    </xf>
    <xf fontId="0" fillId="0" borderId="39" numFmtId="4" xfId="0" applyNumberFormat="1" applyBorder="1" applyAlignment="1">
      <alignment horizontal="center" wrapText="1"/>
    </xf>
    <xf fontId="38" fillId="0" borderId="30" numFmtId="0" xfId="0" applyFont="1" applyBorder="1" applyAlignment="1">
      <alignment horizontal="center" vertical="center"/>
    </xf>
    <xf fontId="0" fillId="0" borderId="33" numFmtId="4" xfId="0" applyNumberFormat="1" applyBorder="1" applyAlignment="1">
      <alignment horizontal="center" wrapText="1"/>
    </xf>
    <xf fontId="0" fillId="0" borderId="30" numFmtId="4" xfId="0" applyNumberFormat="1" applyBorder="1" applyAlignment="1">
      <alignment horizontal="center" wrapText="1"/>
    </xf>
    <xf fontId="0" fillId="0" borderId="35" numFmtId="4" xfId="0" applyNumberFormat="1" applyBorder="1" applyAlignment="1">
      <alignment horizontal="center"/>
    </xf>
    <xf fontId="39" fillId="0" borderId="50" numFmtId="0" xfId="0" applyFont="1" applyBorder="1" applyAlignment="1">
      <alignment horizontal="left" vertical="center" wrapText="1"/>
    </xf>
    <xf fontId="39" fillId="0" borderId="50" numFmtId="0" xfId="0" applyFont="1" applyBorder="1" applyAlignment="1">
      <alignment horizontal="center" vertical="center"/>
    </xf>
    <xf fontId="38" fillId="0" borderId="42" numFmtId="0" xfId="0" applyFont="1" applyBorder="1" applyAlignment="1">
      <alignment horizontal="center" vertical="center"/>
    </xf>
    <xf fontId="39" fillId="0" borderId="38" numFmtId="0" xfId="0" applyFont="1" applyBorder="1" applyAlignment="1">
      <alignment horizontal="left" vertical="center" wrapText="1"/>
    </xf>
    <xf fontId="0" fillId="26" borderId="39" numFmtId="4" xfId="0" applyNumberFormat="1" applyFill="1" applyBorder="1" applyAlignment="1">
      <alignment horizontal="center" vertical="center"/>
    </xf>
    <xf fontId="39" fillId="0" borderId="37" numFmtId="0" xfId="0" applyFont="1" applyBorder="1" applyAlignment="1">
      <alignment horizontal="center" vertical="center"/>
    </xf>
    <xf fontId="39" fillId="0" borderId="36" numFmtId="0" xfId="0" applyFont="1" applyBorder="1" applyAlignment="1">
      <alignment horizontal="left" vertical="center" wrapText="1"/>
    </xf>
    <xf fontId="0" fillId="26" borderId="33" numFmtId="4" xfId="0" applyNumberFormat="1" applyFill="1" applyBorder="1" applyAlignment="1">
      <alignment horizontal="center" vertical="center"/>
    </xf>
    <xf fontId="39" fillId="0" borderId="51" numFmtId="0" xfId="0" applyFont="1" applyBorder="1" applyAlignment="1">
      <alignment horizontal="left" vertical="center" wrapText="1"/>
    </xf>
    <xf fontId="39" fillId="0" borderId="47" numFmtId="0" xfId="0" applyFont="1" applyBorder="1" applyAlignment="1">
      <alignment horizontal="center" vertical="center"/>
    </xf>
    <xf fontId="38" fillId="22" borderId="45" numFmtId="4" xfId="0" applyNumberFormat="1" applyFont="1" applyFill="1" applyBorder="1" applyAlignment="1">
      <alignment horizontal="center" vertical="center" wrapText="1"/>
    </xf>
    <xf fontId="0" fillId="0" borderId="33" numFmtId="4" xfId="0" applyNumberFormat="1" applyBorder="1" applyAlignment="1">
      <alignment horizontal="center"/>
    </xf>
    <xf fontId="38" fillId="22" borderId="24" numFmtId="0" xfId="0" applyFont="1" applyFill="1" applyBorder="1" applyAlignment="1">
      <alignment horizontal="left" wrapText="1"/>
    </xf>
    <xf fontId="38" fillId="27" borderId="30" numFmtId="0" xfId="0" applyFont="1" applyFill="1" applyBorder="1" applyAlignment="1">
      <alignment horizontal="left" vertical="center" wrapText="1"/>
    </xf>
    <xf fontId="38" fillId="27" borderId="24" numFmtId="0" xfId="0" applyFont="1" applyFill="1" applyBorder="1" applyAlignment="1">
      <alignment horizontal="left" wrapText="1"/>
    </xf>
    <xf fontId="38" fillId="27" borderId="45" numFmtId="2" xfId="0" applyNumberFormat="1" applyFont="1" applyFill="1" applyBorder="1" applyAlignment="1">
      <alignment horizontal="center" vertical="center"/>
    </xf>
    <xf fontId="39" fillId="27" borderId="22" numFmtId="0" xfId="0" applyFont="1" applyFill="1" applyBorder="1" applyAlignment="1">
      <alignment horizontal="center" vertical="center"/>
    </xf>
    <xf fontId="39" fillId="0" borderId="32" numFmtId="0" xfId="0" applyFont="1" applyBorder="1" applyAlignment="1">
      <alignment horizontal="left" vertical="center" wrapText="1"/>
    </xf>
    <xf fontId="39" fillId="26" borderId="32" numFmtId="4" xfId="0" applyNumberFormat="1" applyFont="1" applyFill="1" applyBorder="1" applyAlignment="1">
      <alignment horizontal="center" vertical="center" wrapText="1"/>
    </xf>
    <xf fontId="38" fillId="27" borderId="44" numFmtId="0" xfId="0" applyFont="1" applyFill="1" applyBorder="1" applyAlignment="1">
      <alignment horizontal="left" vertical="center" wrapText="1"/>
    </xf>
    <xf fontId="38" fillId="27" borderId="24" numFmtId="0" xfId="0" applyFont="1" applyFill="1" applyBorder="1" applyAlignment="1">
      <alignment horizontal="left" vertical="center" wrapText="1"/>
    </xf>
    <xf fontId="38" fillId="27" borderId="27" numFmtId="0" xfId="0" applyFont="1" applyFill="1" applyBorder="1" applyAlignment="1">
      <alignment horizontal="left" wrapText="1"/>
    </xf>
    <xf fontId="39" fillId="27" borderId="28" numFmtId="0" xfId="0" applyFont="1" applyFill="1" applyBorder="1"/>
    <xf fontId="39" fillId="27" borderId="28" numFmtId="0" xfId="0" applyFont="1" applyFill="1" applyBorder="1" applyAlignment="1">
      <alignment horizontal="left" vertical="center" wrapText="1"/>
    </xf>
    <xf fontId="39" fillId="27" borderId="22" numFmtId="2" xfId="0" applyNumberFormat="1" applyFont="1" applyFill="1" applyBorder="1" applyAlignment="1">
      <alignment horizontal="center" vertical="center"/>
    </xf>
    <xf fontId="39" fillId="27" borderId="22" numFmtId="0" xfId="0" applyFont="1" applyFill="1" applyBorder="1"/>
    <xf fontId="39" fillId="27" borderId="45" numFmtId="0" xfId="0" applyFont="1" applyFill="1" applyBorder="1"/>
    <xf fontId="39" fillId="27" borderId="26" numFmtId="0" xfId="0" applyFont="1" applyFill="1" applyBorder="1" applyAlignment="1">
      <alignment horizontal="left" vertical="center" wrapText="1"/>
    </xf>
    <xf fontId="39" fillId="27" borderId="45" numFmtId="0" xfId="0" applyFont="1" applyFill="1" applyBorder="1" applyAlignment="1">
      <alignment horizontal="center" vertical="center"/>
    </xf>
    <xf fontId="40" fillId="28" borderId="24" numFmtId="0" xfId="0" applyFont="1" applyFill="1" applyBorder="1" applyAlignment="1">
      <alignment horizontal="left" vertical="center" wrapText="1"/>
    </xf>
    <xf fontId="40" fillId="28" borderId="26" numFmtId="0" xfId="0" applyFont="1" applyFill="1" applyBorder="1" applyAlignment="1">
      <alignment horizontal="left" vertical="center" wrapText="1"/>
    </xf>
    <xf fontId="40" fillId="28" borderId="22" numFmtId="0" xfId="0" applyFont="1" applyFill="1" applyBorder="1" applyAlignment="1">
      <alignment horizontal="left" vertical="center" wrapText="1"/>
    </xf>
    <xf fontId="38" fillId="28" borderId="45" numFmtId="2" xfId="0" applyNumberFormat="1" applyFont="1" applyFill="1" applyBorder="1" applyAlignment="1">
      <alignment horizontal="center" vertical="center"/>
    </xf>
    <xf fontId="39" fillId="28" borderId="45" numFmtId="0" xfId="0" applyFont="1" applyFill="1" applyBorder="1"/>
    <xf fontId="40" fillId="28" borderId="24" numFmtId="0" xfId="0" applyFont="1" applyFill="1" applyBorder="1" applyAlignment="1">
      <alignment horizontal="left" vertical="center"/>
    </xf>
    <xf fontId="40" fillId="28" borderId="26" numFmtId="0" xfId="0" applyFont="1" applyFill="1" applyBorder="1" applyAlignment="1">
      <alignment horizontal="left" vertical="center"/>
    </xf>
    <xf fontId="40" fillId="28" borderId="22" numFmtId="0" xfId="0" applyFont="1" applyFill="1" applyBorder="1" applyAlignment="1">
      <alignment horizontal="left" vertical="center"/>
    </xf>
    <xf fontId="39" fillId="28" borderId="42" numFmtId="0" xfId="0" applyFont="1" applyFill="1" applyBorder="1"/>
    <xf fontId="36" fillId="0" borderId="23" numFmtId="0" xfId="0" applyFont="1" applyBorder="1" applyAlignment="1">
      <alignment horizontal="center" vertical="center" wrapText="1"/>
    </xf>
    <xf fontId="36" fillId="0" borderId="52" numFmtId="0" xfId="0" applyFont="1" applyBorder="1" applyAlignment="1">
      <alignment horizontal="center" vertical="center" wrapText="1"/>
    </xf>
    <xf fontId="0" fillId="0" borderId="28" numFmtId="4" xfId="0" applyNumberFormat="1" applyBorder="1" applyAlignment="1">
      <alignment horizontal="center" vertical="center"/>
    </xf>
    <xf fontId="39" fillId="26" borderId="36" numFmtId="0" xfId="0" applyFont="1" applyFill="1" applyBorder="1" applyAlignment="1">
      <alignment horizontal="left" vertical="center" wrapText="1"/>
    </xf>
    <xf fontId="0" fillId="0" borderId="35" numFmtId="4" xfId="0" applyNumberFormat="1" applyBorder="1" applyAlignment="1">
      <alignment horizontal="center" vertical="center"/>
    </xf>
    <xf fontId="39" fillId="26" borderId="40" numFmtId="0" xfId="0" applyFont="1" applyFill="1" applyBorder="1" applyAlignment="1">
      <alignment horizontal="center" vertical="center"/>
    </xf>
    <xf fontId="39" fillId="26" borderId="51" numFmtId="0" xfId="0" applyFont="1" applyFill="1" applyBorder="1" applyAlignment="1">
      <alignment horizontal="left" vertical="center" wrapText="1"/>
    </xf>
    <xf fontId="0" fillId="0" borderId="43" numFmtId="4" xfId="0" applyNumberFormat="1" applyBorder="1" applyAlignment="1">
      <alignment horizontal="center" vertical="center"/>
    </xf>
    <xf fontId="39" fillId="26" borderId="47" numFmtId="0" xfId="0" applyFont="1" applyFill="1" applyBorder="1" applyAlignment="1">
      <alignment horizontal="center" vertical="center"/>
    </xf>
    <xf fontId="38" fillId="26" borderId="24" numFmtId="0" xfId="0" applyFont="1" applyFill="1" applyBorder="1" applyAlignment="1">
      <alignment horizontal="left" vertical="center" wrapText="1"/>
    </xf>
    <xf fontId="38" fillId="26" borderId="26" numFmtId="0" xfId="0" applyFont="1" applyFill="1" applyBorder="1" applyAlignment="1">
      <alignment horizontal="left" vertical="center" wrapText="1"/>
    </xf>
    <xf fontId="38" fillId="26" borderId="22" numFmtId="0" xfId="0" applyFont="1" applyFill="1" applyBorder="1" applyAlignment="1">
      <alignment horizontal="left" vertical="center" wrapText="1"/>
    </xf>
    <xf fontId="39" fillId="0" borderId="32" numFmtId="4" xfId="0" applyNumberFormat="1" applyFont="1" applyBorder="1" applyAlignment="1">
      <alignment horizontal="center" vertical="center" wrapText="1"/>
    </xf>
    <xf fontId="0" fillId="0" borderId="33" numFmtId="4" xfId="0" applyNumberFormat="1" applyBorder="1" applyAlignment="1">
      <alignment horizontal="center" vertical="center"/>
    </xf>
    <xf fontId="0" fillId="0" borderId="49" numFmtId="4" xfId="0" applyNumberFormat="1" applyBorder="1" applyAlignment="1">
      <alignment horizontal="center" vertical="center"/>
    </xf>
    <xf fontId="39" fillId="26" borderId="53" numFmtId="0" xfId="0" applyFont="1" applyFill="1" applyBorder="1" applyAlignment="1">
      <alignment horizontal="left" vertical="center" wrapText="1"/>
    </xf>
    <xf fontId="39" fillId="26" borderId="54" numFmtId="0" xfId="0" applyFont="1" applyFill="1" applyBorder="1" applyAlignment="1">
      <alignment horizontal="center" vertical="center"/>
    </xf>
    <xf fontId="36" fillId="0" borderId="55" numFmtId="0" xfId="0" applyFont="1" applyBorder="1" applyAlignment="1">
      <alignment horizontal="center" vertical="center" wrapText="1"/>
    </xf>
    <xf fontId="38" fillId="29" borderId="24" numFmtId="0" xfId="0" applyFont="1" applyFill="1" applyBorder="1" applyAlignment="1">
      <alignment horizontal="left" vertical="center"/>
    </xf>
    <xf fontId="39" fillId="29" borderId="26" numFmtId="0" xfId="0" applyFont="1" applyFill="1" applyBorder="1"/>
    <xf fontId="39" fillId="29" borderId="55" numFmtId="0" xfId="0" applyFont="1" applyFill="1" applyBorder="1"/>
    <xf fontId="38" fillId="29" borderId="42" numFmtId="2" xfId="0" applyNumberFormat="1" applyFont="1" applyFill="1" applyBorder="1" applyAlignment="1">
      <alignment horizontal="center" vertical="center"/>
    </xf>
    <xf fontId="39" fillId="29" borderId="41" numFmtId="0" xfId="0" applyFont="1" applyFill="1" applyBorder="1"/>
    <xf fontId="36" fillId="0" borderId="28" numFmtId="0" xfId="0" applyFont="1" applyBorder="1" applyAlignment="1">
      <alignment horizontal="center" vertical="center" wrapText="1"/>
    </xf>
    <xf fontId="34" fillId="0" borderId="39" numFmtId="0" xfId="0" applyFont="1" applyBorder="1" applyAlignment="1">
      <alignment horizontal="left" wrapText="1"/>
    </xf>
    <xf fontId="39" fillId="0" borderId="39" numFmtId="2" xfId="0" applyNumberFormat="1" applyFont="1" applyBorder="1" applyAlignment="1">
      <alignment horizontal="center" vertical="center" wrapText="1"/>
    </xf>
    <xf fontId="34" fillId="0" borderId="30" numFmtId="0" xfId="0" applyFont="1" applyBorder="1" applyAlignment="1">
      <alignment horizontal="left" wrapText="1"/>
    </xf>
    <xf fontId="39" fillId="0" borderId="35" numFmtId="4" xfId="0" applyNumberFormat="1" applyFont="1" applyBorder="1" applyAlignment="1">
      <alignment horizontal="center" vertical="center" wrapText="1"/>
    </xf>
    <xf fontId="40" fillId="22" borderId="45" numFmtId="4" xfId="0" applyNumberFormat="1" applyFont="1" applyFill="1" applyBorder="1" applyAlignment="1">
      <alignment horizontal="center" vertical="center" wrapText="1"/>
    </xf>
    <xf fontId="39" fillId="0" borderId="39" numFmtId="0" xfId="0" applyFont="1" applyBorder="1" applyAlignment="1">
      <alignment horizontal="left" vertical="center" wrapText="1"/>
    </xf>
    <xf fontId="0" fillId="0" borderId="0" numFmtId="0" xfId="0" applyAlignment="1">
      <alignment horizontal="center" vertical="center"/>
    </xf>
    <xf fontId="0" fillId="0" borderId="0" numFmtId="0" xfId="0" applyAlignment="1">
      <alignment horizontal="center" vertical="center"/>
    </xf>
    <xf fontId="38" fillId="22" borderId="27" numFmtId="0" xfId="0" applyFont="1" applyFill="1" applyBorder="1" applyAlignment="1">
      <alignment horizontal="left" wrapText="1"/>
    </xf>
    <xf fontId="38" fillId="22" borderId="45" numFmtId="4" xfId="0" applyNumberFormat="1" applyFont="1" applyFill="1" applyBorder="1" applyAlignment="1">
      <alignment horizontal="center" vertical="center"/>
    </xf>
    <xf fontId="39" fillId="22" borderId="23" numFmtId="0" xfId="0" applyFont="1" applyFill="1" applyBorder="1" applyAlignment="1">
      <alignment horizontal="center" vertical="center"/>
    </xf>
    <xf fontId="39" fillId="0" borderId="39" numFmtId="0" xfId="0" applyFont="1" applyBorder="1" applyAlignment="1">
      <alignment horizontal="left" wrapText="1"/>
    </xf>
    <xf fontId="39" fillId="0" borderId="35" numFmtId="0" xfId="0" applyFont="1" applyBorder="1" applyAlignment="1">
      <alignment horizontal="left" wrapText="1"/>
    </xf>
    <xf fontId="39" fillId="0" borderId="50" numFmtId="0" xfId="0" applyFont="1" applyBorder="1" applyAlignment="1">
      <alignment horizontal="left" wrapText="1"/>
    </xf>
    <xf fontId="39" fillId="0" borderId="54" numFmtId="0" xfId="0" applyFont="1" applyBorder="1" applyAlignment="1">
      <alignment horizontal="center" vertical="center"/>
    </xf>
    <xf fontId="38" fillId="22" borderId="28" numFmtId="0" xfId="0" applyFont="1" applyFill="1" applyBorder="1" applyAlignment="1">
      <alignment horizontal="left" wrapText="1"/>
    </xf>
    <xf fontId="38" fillId="22" borderId="28" numFmtId="4" xfId="0" applyNumberFormat="1" applyFont="1" applyFill="1" applyBorder="1" applyAlignment="1">
      <alignment horizontal="center" vertical="center"/>
    </xf>
    <xf fontId="0" fillId="0" borderId="39" numFmtId="4" xfId="0" applyNumberFormat="1" applyBorder="1" applyAlignment="1">
      <alignment horizontal="center" vertical="center"/>
    </xf>
    <xf fontId="39" fillId="0" borderId="43" numFmtId="0" xfId="0" applyFont="1" applyBorder="1" applyAlignment="1">
      <alignment horizontal="left" wrapText="1"/>
    </xf>
    <xf fontId="36" fillId="0" borderId="42" numFmtId="0" xfId="0" applyFont="1" applyBorder="1" applyAlignment="1">
      <alignment horizontal="center" vertical="center" wrapText="1"/>
    </xf>
    <xf fontId="38" fillId="22" borderId="44" numFmtId="0" xfId="0" applyFont="1" applyFill="1" applyBorder="1" applyAlignment="1">
      <alignment horizontal="left" wrapText="1"/>
    </xf>
    <xf fontId="39" fillId="22" borderId="41" numFmtId="0" xfId="0" applyFont="1" applyFill="1" applyBorder="1" applyAlignment="1">
      <alignment horizontal="center" vertical="center"/>
    </xf>
    <xf fontId="39" fillId="29" borderId="24" numFmtId="0" xfId="0" applyFont="1" applyFill="1" applyBorder="1"/>
    <xf fontId="38" fillId="29" borderId="45" numFmtId="4" xfId="0" applyNumberFormat="1" applyFont="1" applyFill="1" applyBorder="1" applyAlignment="1">
      <alignment horizontal="center" vertical="center"/>
    </xf>
    <xf fontId="39" fillId="29" borderId="22" numFmtId="0" xfId="0" applyFont="1" applyFill="1" applyBorder="1"/>
    <xf fontId="34" fillId="0" borderId="0" numFmtId="4" xfId="0" applyNumberFormat="1" applyFont="1" applyAlignment="1">
      <alignment horizontal="center" vertical="center"/>
    </xf>
    <xf fontId="38" fillId="24" borderId="24" numFmtId="0" xfId="0" applyFont="1" applyFill="1" applyBorder="1" applyAlignment="1">
      <alignment horizontal="left" vertical="center"/>
    </xf>
    <xf fontId="39" fillId="24" borderId="26" numFmtId="0" xfId="0" applyFont="1" applyFill="1" applyBorder="1"/>
    <xf fontId="38" fillId="24" borderId="45" numFmtId="2" xfId="0" applyNumberFormat="1" applyFont="1" applyFill="1" applyBorder="1" applyAlignment="1">
      <alignment horizontal="center" vertical="center"/>
    </xf>
    <xf fontId="39" fillId="24" borderId="55" numFmtId="0" xfId="0" applyFont="1" applyFill="1" applyBorder="1"/>
    <xf fontId="36" fillId="0" borderId="56" numFmtId="0" xfId="0" applyFont="1" applyBorder="1" applyAlignment="1">
      <alignment horizontal="center" vertical="center"/>
    </xf>
    <xf fontId="36" fillId="0" borderId="46" numFmtId="2" xfId="0" applyNumberFormat="1" applyFont="1" applyBorder="1" applyAlignment="1">
      <alignment horizontal="center" vertical="center"/>
    </xf>
    <xf fontId="36" fillId="0" borderId="57" numFmtId="2" xfId="0" applyNumberFormat="1" applyFont="1" applyBorder="1" applyAlignment="1">
      <alignment horizontal="center" vertical="center"/>
    </xf>
    <xf fontId="34" fillId="30" borderId="24" numFmtId="0" xfId="0" applyFont="1" applyFill="1" applyBorder="1" applyAlignment="1">
      <alignment horizontal="left" vertical="center"/>
    </xf>
    <xf fontId="34" fillId="30" borderId="26" numFmtId="0" xfId="0" applyFont="1" applyFill="1" applyBorder="1" applyAlignment="1">
      <alignment horizontal="center" vertical="center"/>
    </xf>
    <xf fontId="34" fillId="30" borderId="26" numFmtId="0" xfId="0" applyFont="1" applyFill="1" applyBorder="1" applyAlignment="1">
      <alignment horizontal="left" vertical="center"/>
    </xf>
    <xf fontId="34" fillId="30" borderId="24" numFmtId="160" xfId="0" applyNumberFormat="1" applyFont="1" applyFill="1" applyBorder="1" applyAlignment="1">
      <alignment horizontal="center" vertical="center"/>
    </xf>
    <xf fontId="34" fillId="30" borderId="45" numFmtId="160" xfId="0" applyNumberFormat="1" applyFont="1" applyFill="1" applyBorder="1" applyAlignment="1">
      <alignment horizontal="center" vertical="center"/>
    </xf>
    <xf fontId="34" fillId="30" borderId="22" numFmtId="160" xfId="0" applyNumberFormat="1" applyFont="1" applyFill="1" applyBorder="1" applyAlignment="1">
      <alignment horizontal="center" vertical="center"/>
    </xf>
    <xf fontId="34" fillId="30" borderId="22" numFmtId="0" xfId="0" applyFont="1" applyFill="1" applyBorder="1" applyAlignment="1">
      <alignment horizontal="center" vertical="center"/>
    </xf>
  </cellXfs>
  <cellStyles count="84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ейтральный 2" xfId="68"/>
    <cellStyle name="Нейтральный 3" xfId="69"/>
    <cellStyle name="Обычный" xfId="0" builtinId="0"/>
    <cellStyle name="Плохой 2" xfId="70"/>
    <cellStyle name="Плохой 3" xfId="71"/>
    <cellStyle name="Пояснение 2" xfId="72"/>
    <cellStyle name="Пояснение 3" xfId="73"/>
    <cellStyle name="Примечание 2" xfId="74"/>
    <cellStyle name="Примечание 2 2" xfId="75"/>
    <cellStyle name="Примечание 3" xfId="76"/>
    <cellStyle name="Примечание 4" xfId="77"/>
    <cellStyle name="Связанная ячейка 2" xfId="78"/>
    <cellStyle name="Связанная ячейка 3" xfId="79"/>
    <cellStyle name="Текст предупреждения 2" xfId="80"/>
    <cellStyle name="Текст предупреждения 3" xfId="81"/>
    <cellStyle name="Хороший 2" xfId="82"/>
    <cellStyle name="Хороший 3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0"/>
  </sheetPr>
  <sheetViews>
    <sheetView topLeftCell="A148" zoomScale="70" workbookViewId="0">
      <selection activeCell="O17" activeCellId="0" sqref="O17"/>
    </sheetView>
  </sheetViews>
  <sheetFormatPr defaultRowHeight="12.75"/>
  <cols>
    <col customWidth="1" min="1" max="1" style="2" width="31.7109375"/>
    <col customWidth="1" min="2" max="2" style="1" width="20.7109375"/>
    <col customWidth="1" min="3" max="3" style="2" width="71.7109375"/>
    <col customWidth="1" min="4" max="5" style="3" width="20.140625"/>
    <col customWidth="1" min="6" max="6" style="3" width="17.140625"/>
    <col customWidth="1" min="7" max="7" style="1" width="24.5703125"/>
    <col customWidth="1" min="8" max="8" style="1" width="30.140625"/>
    <col min="9" max="145" style="1" width="9.140625"/>
    <col customWidth="1" min="146" max="147" style="1" width="19.85546875"/>
    <col customWidth="1" min="148" max="148" style="1" width="17.42578125"/>
    <col customWidth="1" min="149" max="149" style="1" width="38.5703125"/>
    <col customWidth="1" min="150" max="152" style="1" width="17.7109375"/>
    <col customWidth="1" min="153" max="153" style="1" width="31.5703125"/>
    <col min="154" max="401" style="1" width="9.140625"/>
    <col customWidth="1" min="402" max="403" style="1" width="19.85546875"/>
    <col customWidth="1" min="404" max="404" style="1" width="17.42578125"/>
    <col customWidth="1" min="405" max="405" style="1" width="38.5703125"/>
    <col customWidth="1" min="406" max="408" style="1" width="17.7109375"/>
    <col customWidth="1" min="409" max="409" style="1" width="31.5703125"/>
    <col min="410" max="657" style="1" width="9.140625"/>
    <col customWidth="1" min="658" max="659" style="1" width="19.85546875"/>
    <col customWidth="1" min="660" max="660" style="1" width="17.42578125"/>
    <col customWidth="1" min="661" max="661" style="1" width="38.5703125"/>
    <col customWidth="1" min="662" max="664" style="1" width="17.7109375"/>
    <col customWidth="1" min="665" max="665" style="1" width="31.5703125"/>
    <col min="666" max="913" style="1" width="9.140625"/>
    <col customWidth="1" min="914" max="915" style="1" width="19.85546875"/>
    <col customWidth="1" min="916" max="916" style="1" width="17.42578125"/>
    <col customWidth="1" min="917" max="917" style="1" width="38.5703125"/>
    <col customWidth="1" min="918" max="920" style="1" width="17.7109375"/>
    <col customWidth="1" min="921" max="921" style="1" width="31.5703125"/>
    <col min="922" max="1169" style="1" width="9.140625"/>
    <col customWidth="1" min="1170" max="1171" style="1" width="19.85546875"/>
    <col customWidth="1" min="1172" max="1172" style="1" width="17.42578125"/>
    <col customWidth="1" min="1173" max="1173" style="1" width="38.5703125"/>
    <col customWidth="1" min="1174" max="1176" style="1" width="17.7109375"/>
    <col customWidth="1" min="1177" max="1177" style="1" width="31.5703125"/>
    <col min="1178" max="1425" style="1" width="9.140625"/>
    <col customWidth="1" min="1426" max="1427" style="1" width="19.85546875"/>
    <col customWidth="1" min="1428" max="1428" style="1" width="17.42578125"/>
    <col customWidth="1" min="1429" max="1429" style="1" width="38.5703125"/>
    <col customWidth="1" min="1430" max="1432" style="1" width="17.7109375"/>
    <col customWidth="1" min="1433" max="1433" style="1" width="31.5703125"/>
    <col min="1434" max="1681" style="1" width="9.140625"/>
    <col customWidth="1" min="1682" max="1683" style="1" width="19.85546875"/>
    <col customWidth="1" min="1684" max="1684" style="1" width="17.42578125"/>
    <col customWidth="1" min="1685" max="1685" style="1" width="38.5703125"/>
    <col customWidth="1" min="1686" max="1688" style="1" width="17.7109375"/>
    <col customWidth="1" min="1689" max="1689" style="1" width="31.5703125"/>
    <col min="1690" max="1937" style="1" width="9.140625"/>
    <col customWidth="1" min="1938" max="1939" style="1" width="19.85546875"/>
    <col customWidth="1" min="1940" max="1940" style="1" width="17.42578125"/>
    <col customWidth="1" min="1941" max="1941" style="1" width="38.5703125"/>
    <col customWidth="1" min="1942" max="1944" style="1" width="17.7109375"/>
    <col customWidth="1" min="1945" max="1945" style="1" width="31.5703125"/>
    <col min="1946" max="2193" style="1" width="9.140625"/>
    <col customWidth="1" min="2194" max="2195" style="1" width="19.85546875"/>
    <col customWidth="1" min="2196" max="2196" style="1" width="17.42578125"/>
    <col customWidth="1" min="2197" max="2197" style="1" width="38.5703125"/>
    <col customWidth="1" min="2198" max="2200" style="1" width="17.7109375"/>
    <col customWidth="1" min="2201" max="2201" style="1" width="31.5703125"/>
    <col min="2202" max="2449" style="1" width="9.140625"/>
    <col customWidth="1" min="2450" max="2451" style="1" width="19.85546875"/>
    <col customWidth="1" min="2452" max="2452" style="1" width="17.42578125"/>
    <col customWidth="1" min="2453" max="2453" style="1" width="38.5703125"/>
    <col customWidth="1" min="2454" max="2456" style="1" width="17.7109375"/>
    <col customWidth="1" min="2457" max="2457" style="1" width="31.5703125"/>
    <col min="2458" max="2705" style="1" width="9.140625"/>
    <col customWidth="1" min="2706" max="2707" style="1" width="19.85546875"/>
    <col customWidth="1" min="2708" max="2708" style="1" width="17.42578125"/>
    <col customWidth="1" min="2709" max="2709" style="1" width="38.5703125"/>
    <col customWidth="1" min="2710" max="2712" style="1" width="17.7109375"/>
    <col customWidth="1" min="2713" max="2713" style="1" width="31.5703125"/>
    <col min="2714" max="2961" style="1" width="9.140625"/>
    <col customWidth="1" min="2962" max="2963" style="1" width="19.85546875"/>
    <col customWidth="1" min="2964" max="2964" style="1" width="17.42578125"/>
    <col customWidth="1" min="2965" max="2965" style="1" width="38.5703125"/>
    <col customWidth="1" min="2966" max="2968" style="1" width="17.7109375"/>
    <col customWidth="1" min="2969" max="2969" style="1" width="31.5703125"/>
    <col min="2970" max="3217" style="1" width="9.140625"/>
    <col customWidth="1" min="3218" max="3219" style="1" width="19.85546875"/>
    <col customWidth="1" min="3220" max="3220" style="1" width="17.42578125"/>
    <col customWidth="1" min="3221" max="3221" style="1" width="38.5703125"/>
    <col customWidth="1" min="3222" max="3224" style="1" width="17.7109375"/>
    <col customWidth="1" min="3225" max="3225" style="1" width="31.5703125"/>
    <col min="3226" max="3473" style="1" width="9.140625"/>
    <col customWidth="1" min="3474" max="3475" style="1" width="19.85546875"/>
    <col customWidth="1" min="3476" max="3476" style="1" width="17.42578125"/>
    <col customWidth="1" min="3477" max="3477" style="1" width="38.5703125"/>
    <col customWidth="1" min="3478" max="3480" style="1" width="17.7109375"/>
    <col customWidth="1" min="3481" max="3481" style="1" width="31.5703125"/>
    <col min="3482" max="3729" style="1" width="9.140625"/>
    <col customWidth="1" min="3730" max="3731" style="1" width="19.85546875"/>
    <col customWidth="1" min="3732" max="3732" style="1" width="17.42578125"/>
    <col customWidth="1" min="3733" max="3733" style="1" width="38.5703125"/>
    <col customWidth="1" min="3734" max="3736" style="1" width="17.7109375"/>
    <col customWidth="1" min="3737" max="3737" style="1" width="31.5703125"/>
    <col min="3738" max="3985" style="1" width="9.140625"/>
    <col customWidth="1" min="3986" max="3987" style="1" width="19.85546875"/>
    <col customWidth="1" min="3988" max="3988" style="1" width="17.42578125"/>
    <col customWidth="1" min="3989" max="3989" style="1" width="38.5703125"/>
    <col customWidth="1" min="3990" max="3992" style="1" width="17.7109375"/>
    <col customWidth="1" min="3993" max="3993" style="1" width="31.5703125"/>
    <col min="3994" max="4241" style="1" width="9.140625"/>
    <col customWidth="1" min="4242" max="4243" style="1" width="19.85546875"/>
    <col customWidth="1" min="4244" max="4244" style="1" width="17.42578125"/>
    <col customWidth="1" min="4245" max="4245" style="1" width="38.5703125"/>
    <col customWidth="1" min="4246" max="4248" style="1" width="17.7109375"/>
    <col customWidth="1" min="4249" max="4249" style="1" width="31.5703125"/>
    <col min="4250" max="4497" style="1" width="9.140625"/>
    <col customWidth="1" min="4498" max="4499" style="1" width="19.85546875"/>
    <col customWidth="1" min="4500" max="4500" style="1" width="17.42578125"/>
    <col customWidth="1" min="4501" max="4501" style="1" width="38.5703125"/>
    <col customWidth="1" min="4502" max="4504" style="1" width="17.7109375"/>
    <col customWidth="1" min="4505" max="4505" style="1" width="31.5703125"/>
    <col min="4506" max="4753" style="1" width="9.140625"/>
    <col customWidth="1" min="4754" max="4755" style="1" width="19.85546875"/>
    <col customWidth="1" min="4756" max="4756" style="1" width="17.42578125"/>
    <col customWidth="1" min="4757" max="4757" style="1" width="38.5703125"/>
    <col customWidth="1" min="4758" max="4760" style="1" width="17.7109375"/>
    <col customWidth="1" min="4761" max="4761" style="1" width="31.5703125"/>
    <col min="4762" max="5009" style="1" width="9.140625"/>
    <col customWidth="1" min="5010" max="5011" style="1" width="19.85546875"/>
    <col customWidth="1" min="5012" max="5012" style="1" width="17.42578125"/>
    <col customWidth="1" min="5013" max="5013" style="1" width="38.5703125"/>
    <col customWidth="1" min="5014" max="5016" style="1" width="17.7109375"/>
    <col customWidth="1" min="5017" max="5017" style="1" width="31.5703125"/>
    <col min="5018" max="5265" style="1" width="9.140625"/>
    <col customWidth="1" min="5266" max="5267" style="1" width="19.85546875"/>
    <col customWidth="1" min="5268" max="5268" style="1" width="17.42578125"/>
    <col customWidth="1" min="5269" max="5269" style="1" width="38.5703125"/>
    <col customWidth="1" min="5270" max="5272" style="1" width="17.7109375"/>
    <col customWidth="1" min="5273" max="5273" style="1" width="31.5703125"/>
    <col min="5274" max="5521" style="1" width="9.140625"/>
    <col customWidth="1" min="5522" max="5523" style="1" width="19.85546875"/>
    <col customWidth="1" min="5524" max="5524" style="1" width="17.42578125"/>
    <col customWidth="1" min="5525" max="5525" style="1" width="38.5703125"/>
    <col customWidth="1" min="5526" max="5528" style="1" width="17.7109375"/>
    <col customWidth="1" min="5529" max="5529" style="1" width="31.5703125"/>
    <col min="5530" max="5777" style="1" width="9.140625"/>
    <col customWidth="1" min="5778" max="5779" style="1" width="19.85546875"/>
    <col customWidth="1" min="5780" max="5780" style="1" width="17.42578125"/>
    <col customWidth="1" min="5781" max="5781" style="1" width="38.5703125"/>
    <col customWidth="1" min="5782" max="5784" style="1" width="17.7109375"/>
    <col customWidth="1" min="5785" max="5785" style="1" width="31.5703125"/>
    <col min="5786" max="6033" style="1" width="9.140625"/>
    <col customWidth="1" min="6034" max="6035" style="1" width="19.85546875"/>
    <col customWidth="1" min="6036" max="6036" style="1" width="17.42578125"/>
    <col customWidth="1" min="6037" max="6037" style="1" width="38.5703125"/>
    <col customWidth="1" min="6038" max="6040" style="1" width="17.7109375"/>
    <col customWidth="1" min="6041" max="6041" style="1" width="31.5703125"/>
    <col min="6042" max="6289" style="1" width="9.140625"/>
    <col customWidth="1" min="6290" max="6291" style="1" width="19.85546875"/>
    <col customWidth="1" min="6292" max="6292" style="1" width="17.42578125"/>
    <col customWidth="1" min="6293" max="6293" style="1" width="38.5703125"/>
    <col customWidth="1" min="6294" max="6296" style="1" width="17.7109375"/>
    <col customWidth="1" min="6297" max="6297" style="1" width="31.5703125"/>
    <col min="6298" max="6545" style="1" width="9.140625"/>
    <col customWidth="1" min="6546" max="6547" style="1" width="19.85546875"/>
    <col customWidth="1" min="6548" max="6548" style="1" width="17.42578125"/>
    <col customWidth="1" min="6549" max="6549" style="1" width="38.5703125"/>
    <col customWidth="1" min="6550" max="6552" style="1" width="17.7109375"/>
    <col customWidth="1" min="6553" max="6553" style="1" width="31.5703125"/>
    <col min="6554" max="6801" style="1" width="9.140625"/>
    <col customWidth="1" min="6802" max="6803" style="1" width="19.85546875"/>
    <col customWidth="1" min="6804" max="6804" style="1" width="17.42578125"/>
    <col customWidth="1" min="6805" max="6805" style="1" width="38.5703125"/>
    <col customWidth="1" min="6806" max="6808" style="1" width="17.7109375"/>
    <col customWidth="1" min="6809" max="6809" style="1" width="31.5703125"/>
    <col min="6810" max="7057" style="1" width="9.140625"/>
    <col customWidth="1" min="7058" max="7059" style="1" width="19.85546875"/>
    <col customWidth="1" min="7060" max="7060" style="1" width="17.42578125"/>
    <col customWidth="1" min="7061" max="7061" style="1" width="38.5703125"/>
    <col customWidth="1" min="7062" max="7064" style="1" width="17.7109375"/>
    <col customWidth="1" min="7065" max="7065" style="1" width="31.5703125"/>
    <col min="7066" max="7313" style="1" width="9.140625"/>
    <col customWidth="1" min="7314" max="7315" style="1" width="19.85546875"/>
    <col customWidth="1" min="7316" max="7316" style="1" width="17.42578125"/>
    <col customWidth="1" min="7317" max="7317" style="1" width="38.5703125"/>
    <col customWidth="1" min="7318" max="7320" style="1" width="17.7109375"/>
    <col customWidth="1" min="7321" max="7321" style="1" width="31.5703125"/>
    <col min="7322" max="7569" style="1" width="9.140625"/>
    <col customWidth="1" min="7570" max="7571" style="1" width="19.85546875"/>
    <col customWidth="1" min="7572" max="7572" style="1" width="17.42578125"/>
    <col customWidth="1" min="7573" max="7573" style="1" width="38.5703125"/>
    <col customWidth="1" min="7574" max="7576" style="1" width="17.7109375"/>
    <col customWidth="1" min="7577" max="7577" style="1" width="31.5703125"/>
    <col min="7578" max="7825" style="1" width="9.140625"/>
    <col customWidth="1" min="7826" max="7827" style="1" width="19.85546875"/>
    <col customWidth="1" min="7828" max="7828" style="1" width="17.42578125"/>
    <col customWidth="1" min="7829" max="7829" style="1" width="38.5703125"/>
    <col customWidth="1" min="7830" max="7832" style="1" width="17.7109375"/>
    <col customWidth="1" min="7833" max="7833" style="1" width="31.5703125"/>
    <col min="7834" max="8081" style="1" width="9.140625"/>
    <col customWidth="1" min="8082" max="8083" style="1" width="19.85546875"/>
    <col customWidth="1" min="8084" max="8084" style="1" width="17.42578125"/>
    <col customWidth="1" min="8085" max="8085" style="1" width="38.5703125"/>
    <col customWidth="1" min="8086" max="8088" style="1" width="17.7109375"/>
    <col customWidth="1" min="8089" max="8089" style="1" width="31.5703125"/>
    <col min="8090" max="8337" style="1" width="9.140625"/>
    <col customWidth="1" min="8338" max="8339" style="1" width="19.85546875"/>
    <col customWidth="1" min="8340" max="8340" style="1" width="17.42578125"/>
    <col customWidth="1" min="8341" max="8341" style="1" width="38.5703125"/>
    <col customWidth="1" min="8342" max="8344" style="1" width="17.7109375"/>
    <col customWidth="1" min="8345" max="8345" style="1" width="31.5703125"/>
    <col min="8346" max="8593" style="1" width="9.140625"/>
    <col customWidth="1" min="8594" max="8595" style="1" width="19.85546875"/>
    <col customWidth="1" min="8596" max="8596" style="1" width="17.42578125"/>
    <col customWidth="1" min="8597" max="8597" style="1" width="38.5703125"/>
    <col customWidth="1" min="8598" max="8600" style="1" width="17.7109375"/>
    <col customWidth="1" min="8601" max="8601" style="1" width="31.5703125"/>
    <col min="8602" max="8849" style="1" width="9.140625"/>
    <col customWidth="1" min="8850" max="8851" style="1" width="19.85546875"/>
    <col customWidth="1" min="8852" max="8852" style="1" width="17.42578125"/>
    <col customWidth="1" min="8853" max="8853" style="1" width="38.5703125"/>
    <col customWidth="1" min="8854" max="8856" style="1" width="17.7109375"/>
    <col customWidth="1" min="8857" max="8857" style="1" width="31.5703125"/>
    <col min="8858" max="9105" style="1" width="9.140625"/>
    <col customWidth="1" min="9106" max="9107" style="1" width="19.85546875"/>
    <col customWidth="1" min="9108" max="9108" style="1" width="17.42578125"/>
    <col customWidth="1" min="9109" max="9109" style="1" width="38.5703125"/>
    <col customWidth="1" min="9110" max="9112" style="1" width="17.7109375"/>
    <col customWidth="1" min="9113" max="9113" style="1" width="31.5703125"/>
    <col min="9114" max="9361" style="1" width="9.140625"/>
    <col customWidth="1" min="9362" max="9363" style="1" width="19.85546875"/>
    <col customWidth="1" min="9364" max="9364" style="1" width="17.42578125"/>
    <col customWidth="1" min="9365" max="9365" style="1" width="38.5703125"/>
    <col customWidth="1" min="9366" max="9368" style="1" width="17.7109375"/>
    <col customWidth="1" min="9369" max="9369" style="1" width="31.5703125"/>
    <col min="9370" max="9617" style="1" width="9.140625"/>
    <col customWidth="1" min="9618" max="9619" style="1" width="19.85546875"/>
    <col customWidth="1" min="9620" max="9620" style="1" width="17.42578125"/>
    <col customWidth="1" min="9621" max="9621" style="1" width="38.5703125"/>
    <col customWidth="1" min="9622" max="9624" style="1" width="17.7109375"/>
    <col customWidth="1" min="9625" max="9625" style="1" width="31.5703125"/>
    <col min="9626" max="9873" style="1" width="9.140625"/>
    <col customWidth="1" min="9874" max="9875" style="1" width="19.85546875"/>
    <col customWidth="1" min="9876" max="9876" style="1" width="17.42578125"/>
    <col customWidth="1" min="9877" max="9877" style="1" width="38.5703125"/>
    <col customWidth="1" min="9878" max="9880" style="1" width="17.7109375"/>
    <col customWidth="1" min="9881" max="9881" style="1" width="31.5703125"/>
    <col min="9882" max="10129" style="1" width="9.140625"/>
    <col customWidth="1" min="10130" max="10131" style="1" width="19.85546875"/>
    <col customWidth="1" min="10132" max="10132" style="1" width="17.42578125"/>
    <col customWidth="1" min="10133" max="10133" style="1" width="38.5703125"/>
    <col customWidth="1" min="10134" max="10136" style="1" width="17.7109375"/>
    <col customWidth="1" min="10137" max="10137" style="1" width="31.5703125"/>
    <col min="10138" max="10385" style="1" width="9.140625"/>
    <col customWidth="1" min="10386" max="10387" style="1" width="19.85546875"/>
    <col customWidth="1" min="10388" max="10388" style="1" width="17.42578125"/>
    <col customWidth="1" min="10389" max="10389" style="1" width="38.5703125"/>
    <col customWidth="1" min="10390" max="10392" style="1" width="17.7109375"/>
    <col customWidth="1" min="10393" max="10393" style="1" width="31.5703125"/>
    <col min="10394" max="10641" style="1" width="9.140625"/>
    <col customWidth="1" min="10642" max="10643" style="1" width="19.85546875"/>
    <col customWidth="1" min="10644" max="10644" style="1" width="17.42578125"/>
    <col customWidth="1" min="10645" max="10645" style="1" width="38.5703125"/>
    <col customWidth="1" min="10646" max="10648" style="1" width="17.7109375"/>
    <col customWidth="1" min="10649" max="10649" style="1" width="31.5703125"/>
    <col min="10650" max="10897" style="1" width="9.140625"/>
    <col customWidth="1" min="10898" max="10899" style="1" width="19.85546875"/>
    <col customWidth="1" min="10900" max="10900" style="1" width="17.42578125"/>
    <col customWidth="1" min="10901" max="10901" style="1" width="38.5703125"/>
    <col customWidth="1" min="10902" max="10904" style="1" width="17.7109375"/>
    <col customWidth="1" min="10905" max="10905" style="1" width="31.5703125"/>
    <col min="10906" max="11153" style="1" width="9.140625"/>
    <col customWidth="1" min="11154" max="11155" style="1" width="19.85546875"/>
    <col customWidth="1" min="11156" max="11156" style="1" width="17.42578125"/>
    <col customWidth="1" min="11157" max="11157" style="1" width="38.5703125"/>
    <col customWidth="1" min="11158" max="11160" style="1" width="17.7109375"/>
    <col customWidth="1" min="11161" max="11161" style="1" width="31.5703125"/>
    <col min="11162" max="11409" style="1" width="9.140625"/>
    <col customWidth="1" min="11410" max="11411" style="1" width="19.85546875"/>
    <col customWidth="1" min="11412" max="11412" style="1" width="17.42578125"/>
    <col customWidth="1" min="11413" max="11413" style="1" width="38.5703125"/>
    <col customWidth="1" min="11414" max="11416" style="1" width="17.7109375"/>
    <col customWidth="1" min="11417" max="11417" style="1" width="31.5703125"/>
    <col min="11418" max="11665" style="1" width="9.140625"/>
    <col customWidth="1" min="11666" max="11667" style="1" width="19.85546875"/>
    <col customWidth="1" min="11668" max="11668" style="1" width="17.42578125"/>
    <col customWidth="1" min="11669" max="11669" style="1" width="38.5703125"/>
    <col customWidth="1" min="11670" max="11672" style="1" width="17.7109375"/>
    <col customWidth="1" min="11673" max="11673" style="1" width="31.5703125"/>
    <col min="11674" max="11921" style="1" width="9.140625"/>
    <col customWidth="1" min="11922" max="11923" style="1" width="19.85546875"/>
    <col customWidth="1" min="11924" max="11924" style="1" width="17.42578125"/>
    <col customWidth="1" min="11925" max="11925" style="1" width="38.5703125"/>
    <col customWidth="1" min="11926" max="11928" style="1" width="17.7109375"/>
    <col customWidth="1" min="11929" max="11929" style="1" width="31.5703125"/>
    <col min="11930" max="12177" style="1" width="9.140625"/>
    <col customWidth="1" min="12178" max="12179" style="1" width="19.85546875"/>
    <col customWidth="1" min="12180" max="12180" style="1" width="17.42578125"/>
    <col customWidth="1" min="12181" max="12181" style="1" width="38.5703125"/>
    <col customWidth="1" min="12182" max="12184" style="1" width="17.7109375"/>
    <col customWidth="1" min="12185" max="12185" style="1" width="31.5703125"/>
    <col min="12186" max="12433" style="1" width="9.140625"/>
    <col customWidth="1" min="12434" max="12435" style="1" width="19.85546875"/>
    <col customWidth="1" min="12436" max="12436" style="1" width="17.42578125"/>
    <col customWidth="1" min="12437" max="12437" style="1" width="38.5703125"/>
    <col customWidth="1" min="12438" max="12440" style="1" width="17.7109375"/>
    <col customWidth="1" min="12441" max="12441" style="1" width="31.5703125"/>
    <col min="12442" max="12689" style="1" width="9.140625"/>
    <col customWidth="1" min="12690" max="12691" style="1" width="19.85546875"/>
    <col customWidth="1" min="12692" max="12692" style="1" width="17.42578125"/>
    <col customWidth="1" min="12693" max="12693" style="1" width="38.5703125"/>
    <col customWidth="1" min="12694" max="12696" style="1" width="17.7109375"/>
    <col customWidth="1" min="12697" max="12697" style="1" width="31.5703125"/>
    <col min="12698" max="12945" style="1" width="9.140625"/>
    <col customWidth="1" min="12946" max="12947" style="1" width="19.85546875"/>
    <col customWidth="1" min="12948" max="12948" style="1" width="17.42578125"/>
    <col customWidth="1" min="12949" max="12949" style="1" width="38.5703125"/>
    <col customWidth="1" min="12950" max="12952" style="1" width="17.7109375"/>
    <col customWidth="1" min="12953" max="12953" style="1" width="31.5703125"/>
    <col min="12954" max="13201" style="1" width="9.140625"/>
    <col customWidth="1" min="13202" max="13203" style="1" width="19.85546875"/>
    <col customWidth="1" min="13204" max="13204" style="1" width="17.42578125"/>
    <col customWidth="1" min="13205" max="13205" style="1" width="38.5703125"/>
    <col customWidth="1" min="13206" max="13208" style="1" width="17.7109375"/>
    <col customWidth="1" min="13209" max="13209" style="1" width="31.5703125"/>
    <col min="13210" max="13457" style="1" width="9.140625"/>
    <col customWidth="1" min="13458" max="13459" style="1" width="19.85546875"/>
    <col customWidth="1" min="13460" max="13460" style="1" width="17.42578125"/>
    <col customWidth="1" min="13461" max="13461" style="1" width="38.5703125"/>
    <col customWidth="1" min="13462" max="13464" style="1" width="17.7109375"/>
    <col customWidth="1" min="13465" max="13465" style="1" width="31.5703125"/>
    <col min="13466" max="13713" style="1" width="9.140625"/>
    <col customWidth="1" min="13714" max="13715" style="1" width="19.85546875"/>
    <col customWidth="1" min="13716" max="13716" style="1" width="17.42578125"/>
    <col customWidth="1" min="13717" max="13717" style="1" width="38.5703125"/>
    <col customWidth="1" min="13718" max="13720" style="1" width="17.7109375"/>
    <col customWidth="1" min="13721" max="13721" style="1" width="31.5703125"/>
    <col min="13722" max="13969" style="1" width="9.140625"/>
    <col customWidth="1" min="13970" max="13971" style="1" width="19.85546875"/>
    <col customWidth="1" min="13972" max="13972" style="1" width="17.42578125"/>
    <col customWidth="1" min="13973" max="13973" style="1" width="38.5703125"/>
    <col customWidth="1" min="13974" max="13976" style="1" width="17.7109375"/>
    <col customWidth="1" min="13977" max="13977" style="1" width="31.5703125"/>
    <col min="13978" max="14225" style="1" width="9.140625"/>
    <col customWidth="1" min="14226" max="14227" style="1" width="19.85546875"/>
    <col customWidth="1" min="14228" max="14228" style="1" width="17.42578125"/>
    <col customWidth="1" min="14229" max="14229" style="1" width="38.5703125"/>
    <col customWidth="1" min="14230" max="14232" style="1" width="17.7109375"/>
    <col customWidth="1" min="14233" max="14233" style="1" width="31.5703125"/>
    <col min="14234" max="14481" style="1" width="9.140625"/>
    <col customWidth="1" min="14482" max="14483" style="1" width="19.85546875"/>
    <col customWidth="1" min="14484" max="14484" style="1" width="17.42578125"/>
    <col customWidth="1" min="14485" max="14485" style="1" width="38.5703125"/>
    <col customWidth="1" min="14486" max="14488" style="1" width="17.7109375"/>
    <col customWidth="1" min="14489" max="14489" style="1" width="31.5703125"/>
    <col min="14490" max="14737" style="1" width="9.140625"/>
    <col customWidth="1" min="14738" max="14739" style="1" width="19.85546875"/>
    <col customWidth="1" min="14740" max="14740" style="1" width="17.42578125"/>
    <col customWidth="1" min="14741" max="14741" style="1" width="38.5703125"/>
    <col customWidth="1" min="14742" max="14744" style="1" width="17.7109375"/>
    <col customWidth="1" min="14745" max="14745" style="1" width="31.5703125"/>
    <col min="14746" max="14993" style="1" width="9.140625"/>
    <col customWidth="1" min="14994" max="14995" style="1" width="19.85546875"/>
    <col customWidth="1" min="14996" max="14996" style="1" width="17.42578125"/>
    <col customWidth="1" min="14997" max="14997" style="1" width="38.5703125"/>
    <col customWidth="1" min="14998" max="15000" style="1" width="17.7109375"/>
    <col customWidth="1" min="15001" max="15001" style="1" width="31.5703125"/>
    <col min="15002" max="15249" style="1" width="9.140625"/>
    <col customWidth="1" min="15250" max="15251" style="1" width="19.85546875"/>
    <col customWidth="1" min="15252" max="15252" style="1" width="17.42578125"/>
    <col customWidth="1" min="15253" max="15253" style="1" width="38.5703125"/>
    <col customWidth="1" min="15254" max="15256" style="1" width="17.7109375"/>
    <col customWidth="1" min="15257" max="15257" style="1" width="31.5703125"/>
    <col min="15258" max="15505" style="1" width="9.140625"/>
    <col customWidth="1" min="15506" max="15507" style="1" width="19.85546875"/>
    <col customWidth="1" min="15508" max="15508" style="1" width="17.42578125"/>
    <col customWidth="1" min="15509" max="15509" style="1" width="38.5703125"/>
    <col customWidth="1" min="15510" max="15512" style="1" width="17.7109375"/>
    <col customWidth="1" min="15513" max="15513" style="1" width="31.5703125"/>
    <col min="15514" max="15761" style="1" width="9.140625"/>
    <col customWidth="1" min="15762" max="15763" style="1" width="19.85546875"/>
    <col customWidth="1" min="15764" max="15764" style="1" width="17.42578125"/>
    <col customWidth="1" min="15765" max="15765" style="1" width="38.5703125"/>
    <col customWidth="1" min="15766" max="15768" style="1" width="17.7109375"/>
    <col customWidth="1" min="15769" max="15769" style="1" width="31.5703125"/>
    <col min="15770" max="16017" style="1" width="9.140625"/>
    <col customWidth="1" min="16018" max="16019" style="1" width="19.85546875"/>
    <col customWidth="1" min="16020" max="16020" style="1" width="17.42578125"/>
    <col customWidth="1" min="16021" max="16021" style="1" width="38.5703125"/>
    <col customWidth="1" min="16022" max="16024" style="1" width="17.7109375"/>
    <col customWidth="1" min="16025" max="16025" style="1" width="31.5703125"/>
    <col min="16026" max="16384" style="1" width="9.140625"/>
  </cols>
  <sheetData>
    <row r="1" s="4" customFormat="1" ht="18.75">
      <c r="A1" s="5"/>
      <c r="C1" s="5"/>
      <c r="D1" s="6"/>
      <c r="E1" s="6"/>
      <c r="F1" s="6"/>
      <c r="G1" s="7"/>
    </row>
    <row r="2" s="4" customFormat="1" ht="17.25">
      <c r="A2" s="4" t="s">
        <v>0</v>
      </c>
      <c r="B2" s="4"/>
      <c r="C2" s="4"/>
      <c r="D2" s="4"/>
      <c r="E2" s="4"/>
      <c r="F2" s="4"/>
      <c r="G2" s="4"/>
    </row>
    <row r="3" s="4" customFormat="1" ht="17.25">
      <c r="A3" s="4" t="s">
        <v>1</v>
      </c>
      <c r="B3" s="4"/>
      <c r="C3" s="4"/>
      <c r="D3" s="4"/>
      <c r="E3" s="4"/>
      <c r="F3" s="4"/>
      <c r="G3" s="4"/>
    </row>
    <row r="4" s="4" customFormat="1" ht="18.75" customHeight="1">
      <c r="C4" s="4" t="s">
        <v>2</v>
      </c>
      <c r="D4" s="4"/>
      <c r="E4" s="4"/>
    </row>
    <row r="5" s="4" customFormat="1" ht="18.75" customHeight="1">
      <c r="A5" s="4" t="s">
        <v>3</v>
      </c>
      <c r="B5" s="4"/>
      <c r="C5" s="4"/>
      <c r="D5" s="4"/>
      <c r="E5" s="4"/>
      <c r="F5" s="4"/>
      <c r="G5" s="4"/>
    </row>
    <row r="6" ht="18.75" customHeight="1">
      <c r="A6" s="4" t="s">
        <v>4</v>
      </c>
      <c r="B6" s="4"/>
      <c r="C6" s="4"/>
      <c r="D6" s="4"/>
      <c r="E6" s="4"/>
      <c r="F6" s="4"/>
      <c r="G6" s="4"/>
    </row>
    <row r="7" ht="27.75" customHeight="1">
      <c r="C7" s="1"/>
    </row>
    <row r="8" ht="42.75" customHeight="1">
      <c r="A8" s="8" t="s">
        <v>5</v>
      </c>
      <c r="B8" s="9" t="s">
        <v>6</v>
      </c>
      <c r="C8" s="10" t="s">
        <v>7</v>
      </c>
      <c r="D8" s="11" t="s">
        <v>8</v>
      </c>
      <c r="E8" s="12"/>
      <c r="F8" s="13"/>
      <c r="G8" s="14" t="s">
        <v>9</v>
      </c>
    </row>
    <row r="9" ht="72" customHeight="1">
      <c r="A9" s="15"/>
      <c r="B9" s="16"/>
      <c r="C9" s="17"/>
      <c r="D9" s="18" t="s">
        <v>10</v>
      </c>
      <c r="E9" s="18" t="s">
        <v>11</v>
      </c>
      <c r="F9" s="18" t="s">
        <v>12</v>
      </c>
      <c r="G9" s="19"/>
    </row>
    <row r="10" ht="18.75" customHeight="1">
      <c r="A10" s="20">
        <v>1</v>
      </c>
      <c r="B10" s="20">
        <v>2</v>
      </c>
      <c r="C10" s="21">
        <v>3</v>
      </c>
      <c r="D10" s="22">
        <v>4</v>
      </c>
      <c r="E10" s="22">
        <v>5</v>
      </c>
      <c r="F10" s="22">
        <v>6</v>
      </c>
      <c r="G10" s="20">
        <v>7</v>
      </c>
    </row>
    <row r="11" ht="22.5" customHeight="1">
      <c r="A11" s="23" t="s">
        <v>13</v>
      </c>
      <c r="B11" s="24"/>
      <c r="C11" s="25"/>
      <c r="D11" s="25"/>
      <c r="E11" s="25"/>
      <c r="F11" s="25"/>
      <c r="G11" s="26"/>
    </row>
    <row r="12" ht="20.25" customHeight="1">
      <c r="A12" s="27" t="s">
        <v>14</v>
      </c>
      <c r="B12" s="28"/>
      <c r="C12" s="29" t="s">
        <v>15</v>
      </c>
      <c r="D12" s="30"/>
      <c r="E12" s="30"/>
      <c r="F12" s="30"/>
      <c r="G12" s="31"/>
    </row>
    <row r="13" ht="14.25">
      <c r="A13" s="32"/>
      <c r="B13" s="33"/>
      <c r="C13" s="34" t="s">
        <v>16</v>
      </c>
      <c r="D13" s="35">
        <v>0</v>
      </c>
      <c r="E13" s="35">
        <v>0</v>
      </c>
      <c r="F13" s="35">
        <v>0</v>
      </c>
      <c r="G13" s="36" t="s">
        <v>17</v>
      </c>
      <c r="I13" s="37"/>
    </row>
    <row r="14" ht="15.75" customHeight="1">
      <c r="A14" s="32"/>
      <c r="B14" s="33"/>
      <c r="C14" s="38" t="s">
        <v>18</v>
      </c>
      <c r="D14" s="35">
        <v>0.12</v>
      </c>
      <c r="E14" s="35">
        <v>0.20999999999999999</v>
      </c>
      <c r="F14" s="35">
        <v>0.23999999999999999</v>
      </c>
      <c r="G14" s="39" t="s">
        <v>17</v>
      </c>
      <c r="I14" s="37"/>
    </row>
    <row r="15" ht="14.25">
      <c r="A15" s="32"/>
      <c r="B15" s="33"/>
      <c r="C15" s="38" t="s">
        <v>19</v>
      </c>
      <c r="D15" s="40">
        <v>1.46</v>
      </c>
      <c r="E15" s="40">
        <v>1.28</v>
      </c>
      <c r="F15" s="40">
        <v>1.75</v>
      </c>
      <c r="G15" s="39" t="s">
        <v>17</v>
      </c>
      <c r="I15" s="37"/>
    </row>
    <row r="16" ht="15">
      <c r="A16" s="32"/>
      <c r="B16" s="33"/>
      <c r="C16" s="29" t="s">
        <v>20</v>
      </c>
      <c r="D16" s="30"/>
      <c r="E16" s="30"/>
      <c r="F16" s="30"/>
      <c r="G16" s="31"/>
      <c r="I16" s="37"/>
    </row>
    <row r="17" ht="14.25">
      <c r="A17" s="32"/>
      <c r="B17" s="33"/>
      <c r="C17" s="41" t="s">
        <v>21</v>
      </c>
      <c r="D17" s="42">
        <v>0</v>
      </c>
      <c r="E17" s="42">
        <v>0</v>
      </c>
      <c r="F17" s="43">
        <v>0</v>
      </c>
      <c r="G17" s="44" t="s">
        <v>17</v>
      </c>
      <c r="I17" s="37"/>
    </row>
    <row r="18" ht="14.25">
      <c r="A18" s="32"/>
      <c r="B18" s="33"/>
      <c r="C18" s="45" t="s">
        <v>22</v>
      </c>
      <c r="D18" s="35">
        <v>0.93999999999999995</v>
      </c>
      <c r="E18" s="35">
        <v>0.93999999999999995</v>
      </c>
      <c r="F18" s="46">
        <v>0.77000000000000002</v>
      </c>
      <c r="G18" s="39" t="s">
        <v>17</v>
      </c>
      <c r="I18" s="37"/>
    </row>
    <row r="19" ht="14.25">
      <c r="A19" s="32"/>
      <c r="B19" s="33"/>
      <c r="C19" s="45" t="s">
        <v>23</v>
      </c>
      <c r="D19" s="47">
        <v>0.14999999999999999</v>
      </c>
      <c r="E19" s="48">
        <v>0.37</v>
      </c>
      <c r="F19" s="48">
        <v>0.29999999999999999</v>
      </c>
      <c r="G19" s="39" t="s">
        <v>17</v>
      </c>
      <c r="I19" s="37"/>
    </row>
    <row r="20" ht="14.25">
      <c r="A20" s="32"/>
      <c r="B20" s="33"/>
      <c r="C20" s="49" t="s">
        <v>24</v>
      </c>
      <c r="D20" s="50">
        <v>0.25</v>
      </c>
      <c r="E20" s="51">
        <v>0.45000000000000001</v>
      </c>
      <c r="F20" s="51">
        <v>0.46999999999999997</v>
      </c>
      <c r="G20" s="52" t="s">
        <v>17</v>
      </c>
      <c r="I20" s="37"/>
    </row>
    <row r="21" ht="15">
      <c r="A21" s="32"/>
      <c r="B21" s="33"/>
      <c r="C21" s="29" t="s">
        <v>25</v>
      </c>
      <c r="D21" s="30"/>
      <c r="E21" s="30"/>
      <c r="F21" s="30"/>
      <c r="G21" s="30"/>
      <c r="I21" s="37"/>
    </row>
    <row r="22" ht="14.25">
      <c r="A22" s="32"/>
      <c r="B22" s="33"/>
      <c r="C22" s="41" t="s">
        <v>26</v>
      </c>
      <c r="D22" s="53">
        <v>0.15848829187463997</v>
      </c>
      <c r="E22" s="53">
        <v>0.33231512010101999</v>
      </c>
      <c r="F22" s="54">
        <v>0.25849478691812999</v>
      </c>
      <c r="G22" s="44" t="s">
        <v>17</v>
      </c>
      <c r="I22" s="37"/>
    </row>
    <row r="23" ht="14.25">
      <c r="A23" s="32"/>
      <c r="B23" s="33"/>
      <c r="C23" s="45" t="s">
        <v>27</v>
      </c>
      <c r="D23" s="55">
        <v>0.17801698744305</v>
      </c>
      <c r="E23" s="55">
        <v>0.39074598848816999</v>
      </c>
      <c r="F23" s="47">
        <v>0.29211561754347004</v>
      </c>
      <c r="G23" s="39" t="s">
        <v>17</v>
      </c>
      <c r="I23" s="37"/>
    </row>
    <row r="24" ht="14.25">
      <c r="A24" s="32"/>
      <c r="B24" s="33"/>
      <c r="C24" s="45" t="s">
        <v>28</v>
      </c>
      <c r="D24" s="55">
        <v>2.5857602013389998e-002</v>
      </c>
      <c r="E24" s="55">
        <v>4.9774094950440002e-002</v>
      </c>
      <c r="F24" s="47">
        <v>5.2733649686130001e-002</v>
      </c>
      <c r="G24" s="39" t="s">
        <v>17</v>
      </c>
      <c r="I24" s="37"/>
    </row>
    <row r="25" ht="14.25">
      <c r="A25" s="32"/>
      <c r="B25" s="33"/>
      <c r="C25" s="49" t="s">
        <v>29</v>
      </c>
      <c r="D25" s="56">
        <v>5.151030309495e-002</v>
      </c>
      <c r="E25" s="56">
        <v>7.7106019668299997e-002</v>
      </c>
      <c r="F25" s="57">
        <v>9.3567250482719994e-002</v>
      </c>
      <c r="G25" s="58" t="s">
        <v>17</v>
      </c>
      <c r="I25" s="37"/>
    </row>
    <row r="26" ht="14.25">
      <c r="A26" s="59"/>
      <c r="B26" s="33"/>
      <c r="C26" s="60" t="s">
        <v>30</v>
      </c>
      <c r="D26" s="61">
        <f>SUM(D13+D14+D15+D17+D18+D19+D20+D22+D23+D24+D25)</f>
        <v>3.3338731844260301</v>
      </c>
      <c r="E26" s="62">
        <f>SUM(E13+E14+E15+E17+E18+E19+E20+E22+E23+E24+E25)</f>
        <v>4.0999412232079298</v>
      </c>
      <c r="F26" s="63">
        <f>SUM(F13+F14+F15+F17+F18+F19+F20+F22+F23+F24+F25)</f>
        <v>4.2269113046304492</v>
      </c>
      <c r="G26" s="64" t="s">
        <v>17</v>
      </c>
    </row>
    <row r="27" ht="14.25">
      <c r="A27" s="65" t="s">
        <v>31</v>
      </c>
      <c r="B27" s="66"/>
      <c r="C27" s="67" t="s">
        <v>32</v>
      </c>
      <c r="D27" s="68">
        <f>D26</f>
        <v>3.3338731844260301</v>
      </c>
      <c r="E27" s="68">
        <f>E26</f>
        <v>4.0999412232079298</v>
      </c>
      <c r="F27" s="68">
        <f>F26</f>
        <v>4.2269113046304492</v>
      </c>
      <c r="G27" s="69"/>
    </row>
    <row r="28" ht="28.5">
      <c r="A28" s="70" t="s">
        <v>33</v>
      </c>
      <c r="B28" s="71"/>
      <c r="C28" s="72" t="s">
        <v>34</v>
      </c>
      <c r="D28" s="73">
        <v>8.0500000000000007</v>
      </c>
      <c r="E28" s="74">
        <v>8.1300000000000008</v>
      </c>
      <c r="F28" s="75">
        <v>10.43</v>
      </c>
      <c r="G28" s="76"/>
    </row>
    <row r="29" ht="14.25">
      <c r="A29" s="77" t="s">
        <v>35</v>
      </c>
      <c r="B29" s="78"/>
      <c r="C29" s="79" t="s">
        <v>36</v>
      </c>
      <c r="D29" s="80">
        <v>0</v>
      </c>
      <c r="E29" s="81">
        <v>0</v>
      </c>
      <c r="F29" s="80">
        <v>0</v>
      </c>
      <c r="G29" s="82"/>
      <c r="I29" s="37"/>
    </row>
    <row r="30" ht="14.25">
      <c r="A30" s="83"/>
      <c r="B30" s="78"/>
      <c r="C30" s="84" t="s">
        <v>37</v>
      </c>
      <c r="D30" s="85">
        <v>13.44</v>
      </c>
      <c r="E30" s="86">
        <v>13.56</v>
      </c>
      <c r="F30" s="85">
        <v>13.44</v>
      </c>
      <c r="G30" s="87"/>
      <c r="I30" s="37"/>
    </row>
    <row r="31" ht="14.25">
      <c r="A31" s="88"/>
      <c r="B31" s="78"/>
      <c r="C31" s="89" t="s">
        <v>38</v>
      </c>
      <c r="D31" s="90">
        <v>4.9400000000000004</v>
      </c>
      <c r="E31" s="91">
        <v>4.9900000000000002</v>
      </c>
      <c r="F31" s="92">
        <v>4.9199999999999999</v>
      </c>
      <c r="G31" s="93"/>
      <c r="I31" s="37"/>
    </row>
    <row r="32" ht="14.25">
      <c r="A32" s="94"/>
      <c r="B32" s="71"/>
      <c r="C32" s="95" t="s">
        <v>39</v>
      </c>
      <c r="D32" s="63">
        <f>D29+D31+D30</f>
        <v>18.379999999999999</v>
      </c>
      <c r="E32" s="63">
        <f>E29+E31+E30</f>
        <v>18.550000000000001</v>
      </c>
      <c r="F32" s="63">
        <f>F29+F31+F30</f>
        <v>18.359999999999999</v>
      </c>
      <c r="G32" s="96"/>
    </row>
    <row r="33" ht="14.25">
      <c r="A33" s="77" t="s">
        <v>40</v>
      </c>
      <c r="B33" s="71"/>
      <c r="C33" s="97" t="s">
        <v>41</v>
      </c>
      <c r="D33" s="30"/>
      <c r="E33" s="30"/>
      <c r="F33" s="97"/>
      <c r="G33" s="31"/>
    </row>
    <row r="34" ht="14.25">
      <c r="A34" s="83"/>
      <c r="B34" s="71"/>
      <c r="C34" s="98" t="s">
        <v>42</v>
      </c>
      <c r="D34" s="99">
        <v>1.02</v>
      </c>
      <c r="E34" s="99">
        <v>1.8999999999999999</v>
      </c>
      <c r="F34" s="99">
        <v>1.8600000000000001</v>
      </c>
      <c r="G34" s="100" t="s">
        <v>17</v>
      </c>
    </row>
    <row r="35" ht="14.25">
      <c r="A35" s="83"/>
      <c r="B35" s="71"/>
      <c r="C35" s="84" t="s">
        <v>43</v>
      </c>
      <c r="D35" s="99">
        <v>0.13</v>
      </c>
      <c r="E35" s="99">
        <v>0.19</v>
      </c>
      <c r="F35" s="99">
        <v>0.17999999999999999</v>
      </c>
      <c r="G35" s="101" t="s">
        <v>17</v>
      </c>
    </row>
    <row r="36" ht="14.25">
      <c r="A36" s="83"/>
      <c r="B36" s="71"/>
      <c r="C36" s="84" t="s">
        <v>44</v>
      </c>
      <c r="D36" s="99">
        <v>0.82999999999999996</v>
      </c>
      <c r="E36" s="99">
        <v>1.48</v>
      </c>
      <c r="F36" s="99">
        <v>1.26</v>
      </c>
      <c r="G36" s="101" t="s">
        <v>17</v>
      </c>
    </row>
    <row r="37" ht="14.25">
      <c r="A37" s="83"/>
      <c r="B37" s="71"/>
      <c r="C37" s="84" t="s">
        <v>45</v>
      </c>
      <c r="D37" s="99">
        <v>0.35999999999999999</v>
      </c>
      <c r="E37" s="99">
        <v>0.59999999999999998</v>
      </c>
      <c r="F37" s="99">
        <v>0.32000000000000001</v>
      </c>
      <c r="G37" s="101" t="s">
        <v>17</v>
      </c>
    </row>
    <row r="38" ht="14.25">
      <c r="A38" s="83"/>
      <c r="B38" s="71"/>
      <c r="C38" s="84" t="s">
        <v>46</v>
      </c>
      <c r="D38" s="102">
        <v>7.0000000000000007e-002</v>
      </c>
      <c r="E38" s="102">
        <v>0.28999999999999998</v>
      </c>
      <c r="F38" s="102">
        <v>0.20999999999999999</v>
      </c>
      <c r="G38" s="101" t="s">
        <v>17</v>
      </c>
    </row>
    <row r="39" ht="14.25">
      <c r="A39" s="83"/>
      <c r="B39" s="71"/>
      <c r="C39" s="84" t="s">
        <v>47</v>
      </c>
      <c r="D39" s="103">
        <v>0.35999999999999999</v>
      </c>
      <c r="E39" s="103">
        <v>1.21</v>
      </c>
      <c r="F39" s="103">
        <v>0.46000000000000002</v>
      </c>
      <c r="G39" s="101" t="s">
        <v>17</v>
      </c>
    </row>
    <row r="40" ht="14.25">
      <c r="A40" s="83"/>
      <c r="B40" s="71"/>
      <c r="C40" s="84" t="s">
        <v>48</v>
      </c>
      <c r="D40" s="99">
        <v>0.28999999999999998</v>
      </c>
      <c r="E40" s="99">
        <v>0.63</v>
      </c>
      <c r="F40" s="99">
        <v>0.37</v>
      </c>
      <c r="G40" s="101" t="s">
        <v>17</v>
      </c>
    </row>
    <row r="41" ht="14.25">
      <c r="A41" s="83"/>
      <c r="B41" s="71"/>
      <c r="C41" s="84" t="s">
        <v>49</v>
      </c>
      <c r="D41" s="99">
        <v>0.81999999999999995</v>
      </c>
      <c r="E41" s="99">
        <v>1.3500000000000001</v>
      </c>
      <c r="F41" s="99">
        <v>1.3899999999999999</v>
      </c>
      <c r="G41" s="101" t="s">
        <v>17</v>
      </c>
    </row>
    <row r="42" ht="14.25">
      <c r="A42" s="83"/>
      <c r="B42" s="71"/>
      <c r="C42" s="89" t="s">
        <v>50</v>
      </c>
      <c r="D42" s="102">
        <v>0.27000000000000002</v>
      </c>
      <c r="E42" s="102">
        <v>0.35999999999999999</v>
      </c>
      <c r="F42" s="102">
        <v>0.12</v>
      </c>
      <c r="G42" s="101" t="s">
        <v>17</v>
      </c>
    </row>
    <row r="43" ht="14.25">
      <c r="A43" s="104"/>
      <c r="B43" s="71"/>
      <c r="C43" s="95" t="s">
        <v>39</v>
      </c>
      <c r="D43" s="105">
        <f>SUM(D34:D42)</f>
        <v>4.1499999999999995</v>
      </c>
      <c r="E43" s="105">
        <f>SUM(E34:E42)</f>
        <v>8.0099999999999998</v>
      </c>
      <c r="F43" s="105">
        <f>SUM(F34:F42)</f>
        <v>6.1699999999999999</v>
      </c>
      <c r="G43" s="106"/>
    </row>
    <row r="44" ht="14.25">
      <c r="A44" s="107" t="s">
        <v>51</v>
      </c>
      <c r="B44" s="71"/>
      <c r="C44" s="108" t="s">
        <v>52</v>
      </c>
      <c r="D44" s="109">
        <f>D28+D32+D43</f>
        <v>30.579999999999998</v>
      </c>
      <c r="E44" s="109">
        <f>E28+E32+E43</f>
        <v>34.689999999999998</v>
      </c>
      <c r="F44" s="109">
        <f>F28+F32+F43</f>
        <v>34.960000000000001</v>
      </c>
      <c r="G44" s="110"/>
    </row>
    <row r="45" ht="14.25">
      <c r="A45" s="111" t="s">
        <v>53</v>
      </c>
      <c r="B45" s="71"/>
      <c r="C45" s="79" t="s">
        <v>54</v>
      </c>
      <c r="D45" s="112">
        <v>2.e-002</v>
      </c>
      <c r="E45" s="112">
        <v>0.11</v>
      </c>
      <c r="F45" s="112">
        <v>0.16</v>
      </c>
      <c r="G45" s="44" t="s">
        <v>17</v>
      </c>
    </row>
    <row r="46" ht="14.25">
      <c r="A46" s="113"/>
      <c r="B46" s="71"/>
      <c r="C46" s="84" t="s">
        <v>55</v>
      </c>
      <c r="D46" s="114">
        <v>0.5</v>
      </c>
      <c r="E46" s="114">
        <v>0.59999999999999998</v>
      </c>
      <c r="F46" s="114">
        <v>0.60999999999999999</v>
      </c>
      <c r="G46" s="39" t="s">
        <v>17</v>
      </c>
    </row>
    <row r="47" ht="14.25">
      <c r="A47" s="113"/>
      <c r="B47" s="71"/>
      <c r="C47" s="84" t="s">
        <v>56</v>
      </c>
      <c r="D47" s="114">
        <v>1.1200000000000001</v>
      </c>
      <c r="E47" s="114">
        <v>1.47</v>
      </c>
      <c r="F47" s="114">
        <v>1.3600000000000001</v>
      </c>
      <c r="G47" s="39" t="s">
        <v>17</v>
      </c>
    </row>
    <row r="48" ht="14.25">
      <c r="A48" s="113"/>
      <c r="B48" s="71"/>
      <c r="C48" s="84" t="s">
        <v>57</v>
      </c>
      <c r="D48" s="115">
        <v>1.3799999999999999</v>
      </c>
      <c r="E48" s="115">
        <v>1.8</v>
      </c>
      <c r="F48" s="115">
        <v>1.8700000000000001</v>
      </c>
      <c r="G48" s="39" t="s">
        <v>17</v>
      </c>
    </row>
    <row r="49" ht="14.25">
      <c r="A49" s="113"/>
      <c r="B49" s="71"/>
      <c r="C49" s="84" t="s">
        <v>58</v>
      </c>
      <c r="D49" s="116">
        <v>0</v>
      </c>
      <c r="E49" s="116">
        <v>0</v>
      </c>
      <c r="F49" s="116">
        <v>0</v>
      </c>
      <c r="G49" s="39" t="s">
        <v>17</v>
      </c>
    </row>
    <row r="50" ht="14.25">
      <c r="A50" s="113"/>
      <c r="B50" s="71"/>
      <c r="C50" s="84" t="s">
        <v>59</v>
      </c>
      <c r="D50" s="116">
        <v>0.65000000000000002</v>
      </c>
      <c r="E50" s="116">
        <v>0.79000000000000004</v>
      </c>
      <c r="F50" s="116">
        <v>0.77000000000000002</v>
      </c>
      <c r="G50" s="39" t="s">
        <v>17</v>
      </c>
    </row>
    <row r="51" ht="14.25">
      <c r="A51" s="113"/>
      <c r="B51" s="71"/>
      <c r="C51" s="84" t="s">
        <v>60</v>
      </c>
      <c r="D51" s="116">
        <v>0</v>
      </c>
      <c r="E51" s="116">
        <v>0</v>
      </c>
      <c r="F51" s="116">
        <v>0</v>
      </c>
      <c r="G51" s="39" t="s">
        <v>17</v>
      </c>
    </row>
    <row r="52" ht="14.25">
      <c r="A52" s="113"/>
      <c r="B52" s="71"/>
      <c r="C52" s="84" t="s">
        <v>61</v>
      </c>
      <c r="D52" s="116">
        <v>0.28000000000000003</v>
      </c>
      <c r="E52" s="116">
        <v>0.20000000000000001</v>
      </c>
      <c r="F52" s="116">
        <v>0.19</v>
      </c>
      <c r="G52" s="39" t="s">
        <v>17</v>
      </c>
    </row>
    <row r="53" ht="14.25">
      <c r="A53" s="113"/>
      <c r="B53" s="71"/>
      <c r="C53" s="84" t="s">
        <v>62</v>
      </c>
      <c r="D53" s="116">
        <v>4.0000000000000001e-002</v>
      </c>
      <c r="E53" s="116">
        <v>8.0000000000000002e-002</v>
      </c>
      <c r="F53" s="116">
        <v>7.0000000000000007e-002</v>
      </c>
      <c r="G53" s="39" t="s">
        <v>17</v>
      </c>
    </row>
    <row r="54" ht="14.25">
      <c r="A54" s="113"/>
      <c r="B54" s="71"/>
      <c r="C54" s="84" t="s">
        <v>63</v>
      </c>
      <c r="D54" s="116">
        <v>4.0000000000000001e-002</v>
      </c>
      <c r="E54" s="116">
        <v>5.9999999999999998e-002</v>
      </c>
      <c r="F54" s="116">
        <v>5.0000000000000003e-002</v>
      </c>
      <c r="G54" s="39" t="s">
        <v>17</v>
      </c>
    </row>
    <row r="55" ht="14.25">
      <c r="A55" s="113"/>
      <c r="B55" s="71"/>
      <c r="C55" s="84" t="s">
        <v>64</v>
      </c>
      <c r="D55" s="116" t="s">
        <v>65</v>
      </c>
      <c r="E55" s="116" t="s">
        <v>65</v>
      </c>
      <c r="F55" s="116" t="s">
        <v>65</v>
      </c>
      <c r="G55" s="39" t="s">
        <v>17</v>
      </c>
    </row>
    <row r="56" ht="14.25">
      <c r="A56" s="113"/>
      <c r="B56" s="71"/>
      <c r="C56" s="84" t="s">
        <v>66</v>
      </c>
      <c r="D56" s="116">
        <v>1.49</v>
      </c>
      <c r="E56" s="116">
        <v>1.3999999999999999</v>
      </c>
      <c r="F56" s="116">
        <v>1.3799999999999999</v>
      </c>
      <c r="G56" s="39" t="s">
        <v>17</v>
      </c>
    </row>
    <row r="57" ht="14.25">
      <c r="A57" s="113"/>
      <c r="B57" s="71"/>
      <c r="C57" s="84" t="s">
        <v>67</v>
      </c>
      <c r="D57" s="116">
        <v>0</v>
      </c>
      <c r="E57" s="116">
        <v>0</v>
      </c>
      <c r="F57" s="116">
        <v>0</v>
      </c>
      <c r="G57" s="39" t="s">
        <v>17</v>
      </c>
    </row>
    <row r="58" ht="14.25">
      <c r="A58" s="113"/>
      <c r="B58" s="71"/>
      <c r="C58" s="84" t="s">
        <v>68</v>
      </c>
      <c r="D58" s="116">
        <v>0.40999999999999998</v>
      </c>
      <c r="E58" s="116">
        <v>0.40999999999999998</v>
      </c>
      <c r="F58" s="116">
        <v>0.27000000000000002</v>
      </c>
      <c r="G58" s="39" t="s">
        <v>17</v>
      </c>
    </row>
    <row r="59" ht="14.25">
      <c r="A59" s="113"/>
      <c r="B59" s="71"/>
      <c r="C59" s="84" t="s">
        <v>69</v>
      </c>
      <c r="D59" s="116">
        <v>0.45000000000000001</v>
      </c>
      <c r="E59" s="116">
        <v>0.40999999999999998</v>
      </c>
      <c r="F59" s="116">
        <v>0.32000000000000001</v>
      </c>
      <c r="G59" s="39" t="s">
        <v>17</v>
      </c>
    </row>
    <row r="60" ht="14.25">
      <c r="A60" s="113"/>
      <c r="B60" s="71"/>
      <c r="C60" s="84" t="s">
        <v>70</v>
      </c>
      <c r="D60" s="116">
        <v>0.35999999999999999</v>
      </c>
      <c r="E60" s="116">
        <v>0.34000000000000002</v>
      </c>
      <c r="F60" s="116">
        <v>0.28999999999999998</v>
      </c>
      <c r="G60" s="39" t="s">
        <v>17</v>
      </c>
    </row>
    <row r="61" ht="14.25">
      <c r="A61" s="113"/>
      <c r="B61" s="71"/>
      <c r="C61" s="84" t="s">
        <v>71</v>
      </c>
      <c r="D61" s="116">
        <v>0.27000000000000002</v>
      </c>
      <c r="E61" s="116">
        <v>0.13</v>
      </c>
      <c r="F61" s="116">
        <v>0.26000000000000001</v>
      </c>
      <c r="G61" s="39" t="s">
        <v>17</v>
      </c>
    </row>
    <row r="62" ht="14.25">
      <c r="A62" s="113"/>
      <c r="B62" s="71"/>
      <c r="C62" s="84" t="s">
        <v>72</v>
      </c>
      <c r="D62" s="116">
        <v>0.20999999999999999</v>
      </c>
      <c r="E62" s="116">
        <v>0.77000000000000002</v>
      </c>
      <c r="F62" s="116">
        <v>0.35999999999999999</v>
      </c>
      <c r="G62" s="39" t="s">
        <v>17</v>
      </c>
    </row>
    <row r="63" ht="14.25">
      <c r="A63" s="113"/>
      <c r="B63" s="71"/>
      <c r="C63" s="84" t="s">
        <v>73</v>
      </c>
      <c r="D63" s="116">
        <v>0.20999999999999999</v>
      </c>
      <c r="E63" s="116">
        <v>0.16</v>
      </c>
      <c r="F63" s="116">
        <v>0.28999999999999998</v>
      </c>
      <c r="G63" s="39" t="s">
        <v>17</v>
      </c>
    </row>
    <row r="64" ht="14.25">
      <c r="A64" s="113"/>
      <c r="B64" s="71"/>
      <c r="C64" s="84" t="s">
        <v>74</v>
      </c>
      <c r="D64" s="116">
        <v>0.35999999999999999</v>
      </c>
      <c r="E64" s="116">
        <v>0.88</v>
      </c>
      <c r="F64" s="116">
        <v>0.44</v>
      </c>
      <c r="G64" s="39" t="s">
        <v>17</v>
      </c>
    </row>
    <row r="65">
      <c r="A65" s="113"/>
      <c r="B65" s="71"/>
      <c r="C65" s="84" t="s">
        <v>75</v>
      </c>
      <c r="D65" s="116">
        <v>4.0000000000000001e-002</v>
      </c>
      <c r="E65" s="116">
        <v>8.9999999999999997e-002</v>
      </c>
      <c r="F65" s="116">
        <v>5.0000000000000003e-002</v>
      </c>
      <c r="G65" s="39" t="s">
        <v>17</v>
      </c>
    </row>
    <row r="66">
      <c r="A66" s="113"/>
      <c r="B66" s="71"/>
      <c r="C66" s="84" t="s">
        <v>76</v>
      </c>
      <c r="D66" s="116">
        <v>0.81000000000000005</v>
      </c>
      <c r="E66" s="116">
        <v>0.98999999999999999</v>
      </c>
      <c r="F66" s="116">
        <v>0.51000000000000001</v>
      </c>
      <c r="G66" s="39" t="s">
        <v>17</v>
      </c>
    </row>
    <row r="67">
      <c r="A67" s="113"/>
      <c r="B67" s="71"/>
      <c r="C67" s="84" t="s">
        <v>77</v>
      </c>
      <c r="D67" s="116">
        <v>2.9999999999999999e-002</v>
      </c>
      <c r="E67" s="116">
        <v>5.9999999999999998e-002</v>
      </c>
      <c r="F67" s="116">
        <v>2.9999999999999999e-002</v>
      </c>
      <c r="G67" s="39" t="s">
        <v>17</v>
      </c>
    </row>
    <row r="68">
      <c r="A68" s="113"/>
      <c r="B68" s="71"/>
      <c r="C68" s="84" t="s">
        <v>78</v>
      </c>
      <c r="D68" s="116">
        <v>0</v>
      </c>
      <c r="E68" s="116">
        <v>0</v>
      </c>
      <c r="F68" s="116">
        <v>0</v>
      </c>
      <c r="G68" s="39" t="s">
        <v>17</v>
      </c>
    </row>
    <row r="69">
      <c r="A69" s="113"/>
      <c r="B69" s="71"/>
      <c r="C69" s="84" t="s">
        <v>79</v>
      </c>
      <c r="D69" s="116">
        <v>0.46999999999999997</v>
      </c>
      <c r="E69" s="116">
        <v>0.65000000000000002</v>
      </c>
      <c r="F69" s="116">
        <v>0.31</v>
      </c>
      <c r="G69" s="39" t="s">
        <v>17</v>
      </c>
    </row>
    <row r="70">
      <c r="A70" s="113"/>
      <c r="B70" s="71"/>
      <c r="C70" s="84" t="s">
        <v>80</v>
      </c>
      <c r="D70" s="116">
        <v>2.04</v>
      </c>
      <c r="E70" s="116">
        <v>2.0299999999999998</v>
      </c>
      <c r="F70" s="116">
        <v>2.23</v>
      </c>
      <c r="G70" s="39" t="s">
        <v>17</v>
      </c>
    </row>
    <row r="71">
      <c r="A71" s="113"/>
      <c r="B71" s="71"/>
      <c r="C71" s="84" t="s">
        <v>81</v>
      </c>
      <c r="D71" s="116">
        <v>0.95999999999999996</v>
      </c>
      <c r="E71" s="116">
        <v>0.90000000000000002</v>
      </c>
      <c r="F71" s="116">
        <v>1.1200000000000001</v>
      </c>
      <c r="G71" s="39" t="s">
        <v>17</v>
      </c>
    </row>
    <row r="72">
      <c r="A72" s="113"/>
      <c r="B72" s="71"/>
      <c r="C72" s="84" t="s">
        <v>82</v>
      </c>
      <c r="D72" s="116">
        <v>1.0600000000000001</v>
      </c>
      <c r="E72" s="116">
        <v>0.93000000000000005</v>
      </c>
      <c r="F72" s="116">
        <v>0.97999999999999998</v>
      </c>
      <c r="G72" s="39" t="s">
        <v>17</v>
      </c>
    </row>
    <row r="73">
      <c r="A73" s="113"/>
      <c r="B73" s="71"/>
      <c r="C73" s="84" t="s">
        <v>83</v>
      </c>
      <c r="D73" s="116">
        <v>0</v>
      </c>
      <c r="E73" s="116">
        <v>0</v>
      </c>
      <c r="F73" s="116">
        <v>0</v>
      </c>
      <c r="G73" s="39" t="s">
        <v>17</v>
      </c>
    </row>
    <row r="74">
      <c r="A74" s="113"/>
      <c r="B74" s="71"/>
      <c r="C74" s="84" t="s">
        <v>84</v>
      </c>
      <c r="D74" s="116">
        <v>0</v>
      </c>
      <c r="E74" s="116">
        <v>0</v>
      </c>
      <c r="F74" s="116">
        <v>0</v>
      </c>
      <c r="G74" s="39" t="s">
        <v>17</v>
      </c>
    </row>
    <row r="75">
      <c r="A75" s="113"/>
      <c r="B75" s="71"/>
      <c r="C75" s="84" t="s">
        <v>85</v>
      </c>
      <c r="D75" s="116">
        <v>0.78000000000000003</v>
      </c>
      <c r="E75" s="116">
        <v>0.62</v>
      </c>
      <c r="F75" s="116">
        <v>0.60999999999999999</v>
      </c>
      <c r="G75" s="39" t="s">
        <v>17</v>
      </c>
    </row>
    <row r="76">
      <c r="A76" s="113"/>
      <c r="B76" s="71"/>
      <c r="C76" s="84" t="s">
        <v>86</v>
      </c>
      <c r="D76" s="116">
        <v>0.69999999999999996</v>
      </c>
      <c r="E76" s="116">
        <v>0.57999999999999996</v>
      </c>
      <c r="F76" s="116">
        <v>0.47999999999999998</v>
      </c>
      <c r="G76" s="39" t="s">
        <v>17</v>
      </c>
    </row>
    <row r="77">
      <c r="A77" s="113"/>
      <c r="B77" s="71"/>
      <c r="C77" s="84" t="s">
        <v>87</v>
      </c>
      <c r="D77" s="116">
        <v>1.4399999999999999</v>
      </c>
      <c r="E77" s="116">
        <v>1.8600000000000001</v>
      </c>
      <c r="F77" s="116">
        <v>2.1000000000000001</v>
      </c>
      <c r="G77" s="39" t="s">
        <v>17</v>
      </c>
    </row>
    <row r="78">
      <c r="A78" s="113"/>
      <c r="B78" s="71"/>
      <c r="C78" s="84" t="s">
        <v>88</v>
      </c>
      <c r="D78" s="116">
        <v>5.0000000000000003e-002</v>
      </c>
      <c r="E78" s="116">
        <v>5.0000000000000003e-002</v>
      </c>
      <c r="F78" s="116">
        <v>5.0000000000000003e-002</v>
      </c>
      <c r="G78" s="39" t="s">
        <v>17</v>
      </c>
    </row>
    <row r="79">
      <c r="A79" s="113"/>
      <c r="B79" s="71"/>
      <c r="C79" s="84" t="s">
        <v>89</v>
      </c>
      <c r="D79" s="116">
        <v>0.85999999999999999</v>
      </c>
      <c r="E79" s="116">
        <v>0.92000000000000004</v>
      </c>
      <c r="F79" s="116">
        <v>1.1599999999999999</v>
      </c>
      <c r="G79" s="39" t="s">
        <v>17</v>
      </c>
    </row>
    <row r="80" ht="16.5">
      <c r="A80" s="113"/>
      <c r="B80" s="71"/>
      <c r="C80" s="117" t="s">
        <v>90</v>
      </c>
      <c r="D80" s="116">
        <v>0</v>
      </c>
      <c r="E80" s="116">
        <v>0</v>
      </c>
      <c r="F80" s="116">
        <v>0</v>
      </c>
      <c r="G80" s="118" t="s">
        <v>17</v>
      </c>
    </row>
    <row r="81" ht="16.5">
      <c r="A81" s="119"/>
      <c r="B81" s="71"/>
      <c r="C81" s="95" t="s">
        <v>30</v>
      </c>
      <c r="D81" s="105">
        <f>SUM(D45:D80)</f>
        <v>17.030000000000005</v>
      </c>
      <c r="E81" s="105">
        <f>SUM(E45:E80)</f>
        <v>19.290000000000003</v>
      </c>
      <c r="F81" s="105">
        <f>SUM(F45:F80)</f>
        <v>18.320000000000004</v>
      </c>
      <c r="G81" s="106"/>
    </row>
    <row r="82">
      <c r="A82" s="77" t="s">
        <v>91</v>
      </c>
      <c r="B82" s="71"/>
      <c r="C82" s="120" t="s">
        <v>92</v>
      </c>
      <c r="D82" s="121">
        <v>0.22</v>
      </c>
      <c r="E82" s="121">
        <v>0.59999999999999998</v>
      </c>
      <c r="F82" s="121">
        <v>0.60999999999999999</v>
      </c>
      <c r="G82" s="122" t="s">
        <v>17</v>
      </c>
    </row>
    <row r="83">
      <c r="A83" s="83"/>
      <c r="B83" s="71"/>
      <c r="C83" s="123" t="s">
        <v>93</v>
      </c>
      <c r="D83" s="124">
        <v>0.25</v>
      </c>
      <c r="E83" s="124">
        <v>0.54000000000000004</v>
      </c>
      <c r="F83" s="124">
        <v>0.53000000000000003</v>
      </c>
      <c r="G83" s="101" t="s">
        <v>17</v>
      </c>
    </row>
    <row r="84">
      <c r="A84" s="83"/>
      <c r="B84" s="71"/>
      <c r="C84" s="123" t="s">
        <v>94</v>
      </c>
      <c r="D84" s="124">
        <v>0.33000000000000002</v>
      </c>
      <c r="E84" s="124">
        <v>1.01</v>
      </c>
      <c r="F84" s="124">
        <v>1.1499999999999999</v>
      </c>
      <c r="G84" s="101" t="s">
        <v>17</v>
      </c>
    </row>
    <row r="85">
      <c r="A85" s="83"/>
      <c r="B85" s="71"/>
      <c r="C85" s="123" t="s">
        <v>95</v>
      </c>
      <c r="D85" s="124">
        <v>0.19</v>
      </c>
      <c r="E85" s="124">
        <v>0.27000000000000002</v>
      </c>
      <c r="F85" s="124">
        <v>0.29999999999999999</v>
      </c>
      <c r="G85" s="101" t="s">
        <v>17</v>
      </c>
    </row>
    <row r="86">
      <c r="A86" s="83"/>
      <c r="B86" s="71"/>
      <c r="C86" s="123" t="s">
        <v>96</v>
      </c>
      <c r="D86" s="124">
        <v>7.0000000000000007e-002</v>
      </c>
      <c r="E86" s="124">
        <v>0.11</v>
      </c>
      <c r="F86" s="124">
        <v>0.10000000000000001</v>
      </c>
      <c r="G86" s="101" t="s">
        <v>17</v>
      </c>
    </row>
    <row r="87">
      <c r="A87" s="83"/>
      <c r="B87" s="71"/>
      <c r="C87" s="123" t="s">
        <v>97</v>
      </c>
      <c r="D87" s="124">
        <v>2.e-002</v>
      </c>
      <c r="E87" s="124">
        <v>8.0000000000000002e-002</v>
      </c>
      <c r="F87" s="124">
        <v>2.9999999999999999e-002</v>
      </c>
      <c r="G87" s="101" t="s">
        <v>17</v>
      </c>
    </row>
    <row r="88">
      <c r="A88" s="83"/>
      <c r="B88" s="71"/>
      <c r="C88" s="123" t="s">
        <v>98</v>
      </c>
      <c r="D88" s="124">
        <v>2.9999999999999999e-002</v>
      </c>
      <c r="E88" s="124">
        <v>2.9999999999999999e-002</v>
      </c>
      <c r="F88" s="124">
        <v>2.9999999999999999e-002</v>
      </c>
      <c r="G88" s="101" t="s">
        <v>17</v>
      </c>
    </row>
    <row r="89">
      <c r="A89" s="83"/>
      <c r="B89" s="71"/>
      <c r="C89" s="123" t="s">
        <v>99</v>
      </c>
      <c r="D89" s="124">
        <v>2.9999999999999999e-002</v>
      </c>
      <c r="E89" s="124">
        <v>2.9999999999999999e-002</v>
      </c>
      <c r="F89" s="124">
        <v>2.9999999999999999e-002</v>
      </c>
      <c r="G89" s="101" t="s">
        <v>17</v>
      </c>
    </row>
    <row r="90" ht="16.5">
      <c r="A90" s="83"/>
      <c r="B90" s="71"/>
      <c r="C90" s="125" t="s">
        <v>100</v>
      </c>
      <c r="D90" s="124">
        <v>0</v>
      </c>
      <c r="E90" s="124">
        <v>0</v>
      </c>
      <c r="F90" s="124">
        <v>0</v>
      </c>
      <c r="G90" s="126" t="s">
        <v>17</v>
      </c>
    </row>
    <row r="91" ht="16.5">
      <c r="A91" s="104"/>
      <c r="B91" s="71"/>
      <c r="C91" s="95" t="s">
        <v>30</v>
      </c>
      <c r="D91" s="127">
        <f>SUM(D82:D90)</f>
        <v>1.1400000000000001</v>
      </c>
      <c r="E91" s="127">
        <f>SUM(E82:E90)</f>
        <v>2.6699999999999999</v>
      </c>
      <c r="F91" s="127">
        <f>SUM(F82:F90)</f>
        <v>2.7799999999999994</v>
      </c>
      <c r="G91" s="106"/>
    </row>
    <row r="92">
      <c r="A92" s="77" t="s">
        <v>101</v>
      </c>
      <c r="B92" s="71"/>
      <c r="C92" s="120" t="s">
        <v>102</v>
      </c>
      <c r="D92" s="128">
        <v>1.e-002</v>
      </c>
      <c r="E92" s="128">
        <v>2.e-002</v>
      </c>
      <c r="F92" s="128">
        <v>2.e-002</v>
      </c>
      <c r="G92" s="122" t="s">
        <v>17</v>
      </c>
    </row>
    <row r="93">
      <c r="A93" s="83"/>
      <c r="B93" s="71"/>
      <c r="C93" s="123" t="s">
        <v>103</v>
      </c>
      <c r="D93" s="128">
        <v>7.0000000000000007e-002</v>
      </c>
      <c r="E93" s="128">
        <v>7.0000000000000007e-002</v>
      </c>
      <c r="F93" s="128">
        <v>5.9999999999999998e-002</v>
      </c>
      <c r="G93" s="101" t="s">
        <v>17</v>
      </c>
    </row>
    <row r="94">
      <c r="A94" s="83"/>
      <c r="B94" s="71"/>
      <c r="C94" s="123" t="s">
        <v>104</v>
      </c>
      <c r="D94" s="128">
        <v>0.32000000000000001</v>
      </c>
      <c r="E94" s="128">
        <v>1.04</v>
      </c>
      <c r="F94" s="128">
        <v>0.88</v>
      </c>
      <c r="G94" s="101" t="s">
        <v>17</v>
      </c>
    </row>
    <row r="95">
      <c r="A95" s="83"/>
      <c r="B95" s="71"/>
      <c r="C95" s="123" t="s">
        <v>105</v>
      </c>
      <c r="D95" s="128">
        <v>0.14000000000000001</v>
      </c>
      <c r="E95" s="128">
        <v>0.20999999999999999</v>
      </c>
      <c r="F95" s="128">
        <v>0.34000000000000002</v>
      </c>
      <c r="G95" s="101" t="s">
        <v>17</v>
      </c>
    </row>
    <row r="96">
      <c r="A96" s="83"/>
      <c r="B96" s="71"/>
      <c r="C96" s="123" t="s">
        <v>106</v>
      </c>
      <c r="D96" s="128">
        <v>5.0000000000000003e-002</v>
      </c>
      <c r="E96" s="128">
        <v>0.11</v>
      </c>
      <c r="F96" s="128">
        <v>8.9999999999999997e-002</v>
      </c>
      <c r="G96" s="101" t="s">
        <v>17</v>
      </c>
    </row>
    <row r="97">
      <c r="A97" s="83"/>
      <c r="B97" s="71"/>
      <c r="C97" s="123" t="s">
        <v>107</v>
      </c>
      <c r="D97" s="128">
        <v>0.47999999999999998</v>
      </c>
      <c r="E97" s="128">
        <v>0.81000000000000005</v>
      </c>
      <c r="F97" s="128">
        <v>0.77000000000000002</v>
      </c>
      <c r="G97" s="101" t="s">
        <v>17</v>
      </c>
    </row>
    <row r="98">
      <c r="A98" s="83"/>
      <c r="B98" s="71"/>
      <c r="C98" s="123" t="s">
        <v>108</v>
      </c>
      <c r="D98" s="128">
        <v>0.31</v>
      </c>
      <c r="E98" s="128">
        <v>0.67000000000000004</v>
      </c>
      <c r="F98" s="128">
        <v>0.60999999999999999</v>
      </c>
      <c r="G98" s="101" t="s">
        <v>17</v>
      </c>
    </row>
    <row r="99">
      <c r="A99" s="83"/>
      <c r="B99" s="71"/>
      <c r="C99" s="123" t="s">
        <v>109</v>
      </c>
      <c r="D99" s="128">
        <v>4.0000000000000001e-002</v>
      </c>
      <c r="E99" s="128">
        <v>4.0000000000000001e-002</v>
      </c>
      <c r="F99" s="128">
        <v>4.0000000000000001e-002</v>
      </c>
      <c r="G99" s="101" t="s">
        <v>17</v>
      </c>
    </row>
    <row r="100">
      <c r="A100" s="83"/>
      <c r="B100" s="71"/>
      <c r="C100" s="123" t="s">
        <v>110</v>
      </c>
      <c r="D100" s="128">
        <v>0</v>
      </c>
      <c r="E100" s="128">
        <v>0</v>
      </c>
      <c r="F100" s="128">
        <v>0</v>
      </c>
      <c r="G100" s="101" t="s">
        <v>17</v>
      </c>
    </row>
    <row r="101" ht="16.5">
      <c r="A101" s="83"/>
      <c r="B101" s="71"/>
      <c r="C101" s="125" t="s">
        <v>111</v>
      </c>
      <c r="D101" s="128">
        <v>0.29999999999999999</v>
      </c>
      <c r="E101" s="128">
        <v>0.52000000000000002</v>
      </c>
      <c r="F101" s="128">
        <v>0.62</v>
      </c>
      <c r="G101" s="126" t="s">
        <v>17</v>
      </c>
    </row>
    <row r="102" ht="16.5">
      <c r="A102" s="104"/>
      <c r="B102" s="71"/>
      <c r="C102" s="129" t="s">
        <v>30</v>
      </c>
      <c r="D102" s="62">
        <f>SUM(D92:D101)</f>
        <v>1.7200000000000002</v>
      </c>
      <c r="E102" s="62">
        <f>SUM(E92:E101)</f>
        <v>3.4900000000000002</v>
      </c>
      <c r="F102" s="62">
        <f>SUM(F92:F101)</f>
        <v>3.4300000000000002</v>
      </c>
      <c r="G102" s="106"/>
    </row>
    <row r="103" ht="16.5">
      <c r="A103" s="130" t="s">
        <v>112</v>
      </c>
      <c r="B103" s="71"/>
      <c r="C103" s="131" t="s">
        <v>32</v>
      </c>
      <c r="D103" s="132">
        <f>D81+D91+D102</f>
        <v>19.890000000000004</v>
      </c>
      <c r="E103" s="132">
        <f>E81+E91+E102</f>
        <v>25.450000000000003</v>
      </c>
      <c r="F103" s="132">
        <f>F81+F91+F102</f>
        <v>24.530000000000001</v>
      </c>
      <c r="G103" s="133"/>
    </row>
    <row r="104">
      <c r="A104" s="111" t="s">
        <v>113</v>
      </c>
      <c r="B104" s="71"/>
      <c r="C104" s="134" t="s">
        <v>114</v>
      </c>
      <c r="D104" s="124">
        <v>4.0000000000000001e-002</v>
      </c>
      <c r="E104" s="124">
        <v>0.13</v>
      </c>
      <c r="F104" s="124">
        <v>7.0000000000000007e-002</v>
      </c>
      <c r="G104" s="100" t="s">
        <v>17</v>
      </c>
    </row>
    <row r="105" ht="30">
      <c r="A105" s="113"/>
      <c r="B105" s="71"/>
      <c r="C105" s="123" t="s">
        <v>115</v>
      </c>
      <c r="D105" s="124">
        <v>0.14999999999999999</v>
      </c>
      <c r="E105" s="124">
        <v>0.34000000000000002</v>
      </c>
      <c r="F105" s="124">
        <v>0.20999999999999999</v>
      </c>
      <c r="G105" s="101" t="s">
        <v>17</v>
      </c>
    </row>
    <row r="106">
      <c r="A106" s="113"/>
      <c r="B106" s="71"/>
      <c r="C106" s="123" t="s">
        <v>116</v>
      </c>
      <c r="D106" s="124">
        <v>0.66000000000000003</v>
      </c>
      <c r="E106" s="124">
        <v>1.9199999999999999</v>
      </c>
      <c r="F106" s="124">
        <v>1.3100000000000001</v>
      </c>
      <c r="G106" s="101" t="s">
        <v>17</v>
      </c>
    </row>
    <row r="107">
      <c r="A107" s="113"/>
      <c r="B107" s="71"/>
      <c r="C107" s="123" t="s">
        <v>117</v>
      </c>
      <c r="D107" s="124">
        <v>0.11</v>
      </c>
      <c r="E107" s="124">
        <v>0.23999999999999999</v>
      </c>
      <c r="F107" s="124">
        <v>0.17999999999999999</v>
      </c>
      <c r="G107" s="101" t="s">
        <v>17</v>
      </c>
    </row>
    <row r="108">
      <c r="A108" s="113"/>
      <c r="B108" s="71"/>
      <c r="C108" s="123" t="s">
        <v>118</v>
      </c>
      <c r="D108" s="124">
        <v>4.0000000000000001e-002</v>
      </c>
      <c r="E108" s="124">
        <v>8.9999999999999997e-002</v>
      </c>
      <c r="F108" s="124">
        <v>0.10000000000000001</v>
      </c>
      <c r="G108" s="101" t="s">
        <v>17</v>
      </c>
    </row>
    <row r="109">
      <c r="A109" s="113"/>
      <c r="B109" s="71"/>
      <c r="C109" s="123" t="s">
        <v>119</v>
      </c>
      <c r="D109" s="124">
        <v>0.67000000000000004</v>
      </c>
      <c r="E109" s="124">
        <v>0.63</v>
      </c>
      <c r="F109" s="124">
        <v>0.60999999999999999</v>
      </c>
      <c r="G109" s="101" t="s">
        <v>17</v>
      </c>
    </row>
    <row r="110">
      <c r="A110" s="113"/>
      <c r="B110" s="71"/>
      <c r="C110" s="123" t="s">
        <v>120</v>
      </c>
      <c r="D110" s="124">
        <v>1.e-002</v>
      </c>
      <c r="E110" s="124">
        <v>4.0000000000000001e-002</v>
      </c>
      <c r="F110" s="124">
        <v>2.e-002</v>
      </c>
      <c r="G110" s="101" t="s">
        <v>17</v>
      </c>
    </row>
    <row r="111">
      <c r="A111" s="113"/>
      <c r="B111" s="71"/>
      <c r="C111" s="123" t="s">
        <v>121</v>
      </c>
      <c r="D111" s="124">
        <v>1.e-002</v>
      </c>
      <c r="E111" s="124">
        <v>1.e-002</v>
      </c>
      <c r="F111" s="124">
        <v>2.e-002</v>
      </c>
      <c r="G111" s="101" t="s">
        <v>17</v>
      </c>
    </row>
    <row r="112">
      <c r="A112" s="113"/>
      <c r="B112" s="71"/>
      <c r="C112" s="123" t="s">
        <v>122</v>
      </c>
      <c r="D112" s="124">
        <v>0.28999999999999998</v>
      </c>
      <c r="E112" s="124">
        <v>0.28000000000000003</v>
      </c>
      <c r="F112" s="124">
        <v>0.28000000000000003</v>
      </c>
      <c r="G112" s="101" t="s">
        <v>17</v>
      </c>
    </row>
    <row r="113">
      <c r="A113" s="113"/>
      <c r="B113" s="71"/>
      <c r="C113" s="123" t="s">
        <v>123</v>
      </c>
      <c r="D113" s="124">
        <v>0.26000000000000001</v>
      </c>
      <c r="E113" s="124">
        <v>0.29999999999999999</v>
      </c>
      <c r="F113" s="124">
        <v>0.28000000000000003</v>
      </c>
      <c r="G113" s="101" t="s">
        <v>17</v>
      </c>
    </row>
    <row r="114">
      <c r="A114" s="113"/>
      <c r="B114" s="71"/>
      <c r="C114" s="123" t="s">
        <v>124</v>
      </c>
      <c r="D114" s="124">
        <v>0.12</v>
      </c>
      <c r="E114" s="124">
        <v>0.29999999999999999</v>
      </c>
      <c r="F114" s="124">
        <v>0.20000000000000001</v>
      </c>
      <c r="G114" s="101" t="s">
        <v>17</v>
      </c>
    </row>
    <row r="115" ht="16.5">
      <c r="A115" s="113"/>
      <c r="B115" s="71"/>
      <c r="C115" s="123" t="s">
        <v>125</v>
      </c>
      <c r="D115" s="124">
        <v>0</v>
      </c>
      <c r="E115" s="124">
        <v>0</v>
      </c>
      <c r="F115" s="124">
        <v>0</v>
      </c>
      <c r="G115" s="101" t="s">
        <v>17</v>
      </c>
    </row>
    <row r="116" ht="16.5">
      <c r="A116" s="119"/>
      <c r="B116" s="71"/>
      <c r="C116" s="95" t="s">
        <v>30</v>
      </c>
      <c r="D116" s="63">
        <f>SUM(D104:D115)</f>
        <v>2.3600000000000003</v>
      </c>
      <c r="E116" s="63">
        <f>SUM(E104:E115)</f>
        <v>4.2799999999999994</v>
      </c>
      <c r="F116" s="63">
        <f>SUM(F104:F115)</f>
        <v>3.2800000000000002</v>
      </c>
      <c r="G116" s="106"/>
    </row>
    <row r="117">
      <c r="A117" s="77" t="s">
        <v>126</v>
      </c>
      <c r="B117" s="71"/>
      <c r="C117" s="134" t="s">
        <v>127</v>
      </c>
      <c r="D117" s="135">
        <v>5.0000000000000003e-002</v>
      </c>
      <c r="E117" s="121">
        <v>8.0000000000000002e-002</v>
      </c>
      <c r="F117" s="121">
        <v>8.0000000000000002e-002</v>
      </c>
      <c r="G117" s="44" t="s">
        <v>17</v>
      </c>
    </row>
    <row r="118">
      <c r="A118" s="83"/>
      <c r="B118" s="71"/>
      <c r="C118" s="123" t="s">
        <v>128</v>
      </c>
      <c r="D118" s="135">
        <v>5.0000000000000003e-002</v>
      </c>
      <c r="E118" s="124">
        <v>5.0000000000000003e-002</v>
      </c>
      <c r="F118" s="124">
        <v>5.9999999999999998e-002</v>
      </c>
      <c r="G118" s="39" t="s">
        <v>17</v>
      </c>
    </row>
    <row r="119">
      <c r="A119" s="83"/>
      <c r="B119" s="71"/>
      <c r="C119" s="123" t="s">
        <v>129</v>
      </c>
      <c r="D119" s="135">
        <v>0</v>
      </c>
      <c r="E119" s="124">
        <v>0</v>
      </c>
      <c r="F119" s="124">
        <v>0</v>
      </c>
      <c r="G119" s="39" t="s">
        <v>17</v>
      </c>
    </row>
    <row r="120">
      <c r="A120" s="83"/>
      <c r="B120" s="71"/>
      <c r="C120" s="123" t="s">
        <v>130</v>
      </c>
      <c r="D120" s="135">
        <v>0.32000000000000001</v>
      </c>
      <c r="E120" s="124">
        <v>0.47999999999999998</v>
      </c>
      <c r="F120" s="124">
        <v>0.53000000000000003</v>
      </c>
      <c r="G120" s="39" t="s">
        <v>17</v>
      </c>
    </row>
    <row r="121">
      <c r="A121" s="83"/>
      <c r="B121" s="71"/>
      <c r="C121" s="123" t="s">
        <v>131</v>
      </c>
      <c r="D121" s="135">
        <v>1.e-002</v>
      </c>
      <c r="E121" s="124">
        <v>1.e-002</v>
      </c>
      <c r="F121" s="124">
        <v>1.e-002</v>
      </c>
      <c r="G121" s="39" t="s">
        <v>17</v>
      </c>
    </row>
    <row r="122" ht="16.5">
      <c r="A122" s="83"/>
      <c r="B122" s="71"/>
      <c r="C122" s="123" t="s">
        <v>132</v>
      </c>
      <c r="D122" s="135">
        <v>0</v>
      </c>
      <c r="E122" s="124">
        <v>0</v>
      </c>
      <c r="F122" s="124">
        <v>0</v>
      </c>
      <c r="G122" s="58" t="s">
        <v>17</v>
      </c>
    </row>
    <row r="123" ht="16.5">
      <c r="A123" s="104"/>
      <c r="B123" s="71"/>
      <c r="C123" s="95" t="s">
        <v>30</v>
      </c>
      <c r="D123" s="62">
        <f>SUM(D117:D122)</f>
        <v>0.43000000000000005</v>
      </c>
      <c r="E123" s="62">
        <f>SUM(E117:E122)</f>
        <v>0.62</v>
      </c>
      <c r="F123" s="62">
        <f>SUM(F117:F122)</f>
        <v>0.68000000000000005</v>
      </c>
      <c r="G123" s="106" t="s">
        <v>17</v>
      </c>
    </row>
    <row r="124" ht="16.5">
      <c r="A124" s="136" t="s">
        <v>133</v>
      </c>
      <c r="B124" s="71"/>
      <c r="C124" s="137" t="s">
        <v>32</v>
      </c>
      <c r="D124" s="132">
        <f>D116+D123</f>
        <v>2.7900000000000005</v>
      </c>
      <c r="E124" s="132">
        <f>E116+E123</f>
        <v>4.8999999999999995</v>
      </c>
      <c r="F124" s="132">
        <f>F116+F123</f>
        <v>3.9600000000000004</v>
      </c>
      <c r="G124" s="133"/>
    </row>
    <row r="125" ht="17.25" customHeight="1">
      <c r="A125" s="138" t="s">
        <v>134</v>
      </c>
      <c r="B125" s="139"/>
      <c r="C125" s="140" t="s">
        <v>135</v>
      </c>
      <c r="D125" s="141">
        <v>11.9</v>
      </c>
      <c r="E125" s="141">
        <v>12.31</v>
      </c>
      <c r="F125" s="141">
        <v>12.07</v>
      </c>
      <c r="G125" s="142"/>
    </row>
    <row r="126" ht="29.25">
      <c r="A126" s="137" t="s">
        <v>136</v>
      </c>
      <c r="B126" s="143"/>
      <c r="C126" s="144"/>
      <c r="D126" s="132">
        <f>D125+D103+D124</f>
        <v>34.580000000000005</v>
      </c>
      <c r="E126" s="132">
        <f t="shared" ref="E126:F126" si="0">E125+E103+E124</f>
        <v>42.660000000000004</v>
      </c>
      <c r="F126" s="132">
        <f t="shared" si="0"/>
        <v>40.560000000000002</v>
      </c>
      <c r="G126" s="145"/>
    </row>
    <row r="127" ht="16.5">
      <c r="A127" s="146" t="s">
        <v>137</v>
      </c>
      <c r="B127" s="147"/>
      <c r="C127" s="148"/>
      <c r="D127" s="149">
        <f>D27+D44+D126</f>
        <v>68.493873184426036</v>
      </c>
      <c r="E127" s="149">
        <f>E27+E44+E126</f>
        <v>81.449941223207929</v>
      </c>
      <c r="F127" s="149">
        <f>F27+F44+F126</f>
        <v>79.746911304630459</v>
      </c>
      <c r="G127" s="150"/>
    </row>
    <row r="128" ht="16.5">
      <c r="A128" s="146" t="s">
        <v>138</v>
      </c>
      <c r="B128" s="147"/>
      <c r="C128" s="148"/>
      <c r="D128" s="149">
        <f>D44+D126</f>
        <v>65.159999999999997</v>
      </c>
      <c r="E128" s="149">
        <f>E44+E126</f>
        <v>77.349999999999994</v>
      </c>
      <c r="F128" s="149">
        <f>F44+F126</f>
        <v>75.52000000000001</v>
      </c>
      <c r="G128" s="150"/>
    </row>
    <row r="129" ht="16.5" customHeight="1">
      <c r="A129" s="151" t="s">
        <v>139</v>
      </c>
      <c r="B129" s="152"/>
      <c r="C129" s="153"/>
      <c r="D129" s="149">
        <f>D126+D44</f>
        <v>65.159999999999997</v>
      </c>
      <c r="E129" s="149">
        <f t="shared" ref="E129:F129" si="1">E126+E44</f>
        <v>77.349999999999994</v>
      </c>
      <c r="F129" s="149">
        <f t="shared" si="1"/>
        <v>75.52000000000001</v>
      </c>
      <c r="G129" s="154"/>
    </row>
    <row r="130" ht="16.5" customHeight="1">
      <c r="A130" s="77" t="s">
        <v>14</v>
      </c>
      <c r="B130" s="155" t="s">
        <v>140</v>
      </c>
      <c r="C130" s="29" t="s">
        <v>141</v>
      </c>
      <c r="D130" s="30"/>
      <c r="E130" s="30"/>
      <c r="F130" s="30"/>
      <c r="G130" s="31"/>
    </row>
    <row r="131" ht="14.25">
      <c r="A131" s="83"/>
      <c r="B131" s="156"/>
      <c r="C131" s="134" t="s">
        <v>142</v>
      </c>
      <c r="D131" s="157">
        <v>0</v>
      </c>
      <c r="E131" s="157">
        <v>0</v>
      </c>
      <c r="F131" s="157">
        <v>0</v>
      </c>
      <c r="G131" s="100" t="s">
        <v>17</v>
      </c>
    </row>
    <row r="132" ht="16.5" customHeight="1">
      <c r="A132" s="83"/>
      <c r="B132" s="156"/>
      <c r="C132" s="158" t="s">
        <v>143</v>
      </c>
      <c r="D132" s="159">
        <v>0.31</v>
      </c>
      <c r="E132" s="159">
        <v>0.42999999999999999</v>
      </c>
      <c r="F132" s="159">
        <v>0.45000000000000001</v>
      </c>
      <c r="G132" s="160" t="s">
        <v>17</v>
      </c>
    </row>
    <row r="133" ht="14.25">
      <c r="A133" s="83"/>
      <c r="B133" s="156"/>
      <c r="C133" s="158" t="s">
        <v>144</v>
      </c>
      <c r="D133" s="159">
        <v>1.6100000000000001</v>
      </c>
      <c r="E133" s="159">
        <v>1.75</v>
      </c>
      <c r="F133" s="159">
        <v>1.71</v>
      </c>
      <c r="G133" s="160" t="s">
        <v>17</v>
      </c>
    </row>
    <row r="134" ht="14.25">
      <c r="A134" s="83"/>
      <c r="B134" s="156"/>
      <c r="C134" s="158" t="s">
        <v>145</v>
      </c>
      <c r="D134" s="159">
        <v>0</v>
      </c>
      <c r="E134" s="159">
        <v>0</v>
      </c>
      <c r="F134" s="159">
        <v>0</v>
      </c>
      <c r="G134" s="160" t="s">
        <v>17</v>
      </c>
    </row>
    <row r="135" ht="14.25">
      <c r="A135" s="83"/>
      <c r="B135" s="156"/>
      <c r="C135" s="161" t="s">
        <v>146</v>
      </c>
      <c r="D135" s="162">
        <v>0.92000000000000004</v>
      </c>
      <c r="E135" s="162">
        <v>1.1200000000000001</v>
      </c>
      <c r="F135" s="162">
        <v>0.98999999999999999</v>
      </c>
      <c r="G135" s="163" t="s">
        <v>17</v>
      </c>
    </row>
    <row r="136" ht="14.25">
      <c r="A136" s="83"/>
      <c r="B136" s="156"/>
      <c r="C136" s="95" t="s">
        <v>30</v>
      </c>
      <c r="D136" s="62">
        <f>SUM(D131:D135)</f>
        <v>2.8400000000000003</v>
      </c>
      <c r="E136" s="62">
        <f>SUM(E131:E135)</f>
        <v>3.3000000000000003</v>
      </c>
      <c r="F136" s="62">
        <f>SUM(F131:F135)</f>
        <v>3.1500000000000004</v>
      </c>
      <c r="G136" s="106" t="s">
        <v>17</v>
      </c>
    </row>
    <row r="137" ht="16.5">
      <c r="A137" s="83"/>
      <c r="B137" s="156"/>
      <c r="C137" s="164" t="s">
        <v>147</v>
      </c>
      <c r="D137" s="165"/>
      <c r="E137" s="165"/>
      <c r="F137" s="165"/>
      <c r="G137" s="166"/>
    </row>
    <row r="138" ht="14.25">
      <c r="A138" s="83"/>
      <c r="B138" s="156"/>
      <c r="C138" s="158" t="s">
        <v>148</v>
      </c>
      <c r="D138" s="167">
        <v>7.0000000000000007e-002</v>
      </c>
      <c r="E138" s="168">
        <v>0.14000000000000001</v>
      </c>
      <c r="F138" s="169">
        <v>0.11</v>
      </c>
      <c r="G138" s="160" t="s">
        <v>17</v>
      </c>
    </row>
    <row r="139" ht="14.25">
      <c r="A139" s="83"/>
      <c r="B139" s="156"/>
      <c r="C139" s="158" t="s">
        <v>149</v>
      </c>
      <c r="D139" s="167">
        <v>8.9999999999999997e-002</v>
      </c>
      <c r="E139" s="168">
        <v>0.10000000000000001</v>
      </c>
      <c r="F139" s="169">
        <v>0.13</v>
      </c>
      <c r="G139" s="160" t="s">
        <v>17</v>
      </c>
    </row>
    <row r="140" ht="14.25">
      <c r="A140" s="83"/>
      <c r="B140" s="156"/>
      <c r="C140" s="158" t="s">
        <v>150</v>
      </c>
      <c r="D140" s="167">
        <v>0.52000000000000002</v>
      </c>
      <c r="E140" s="168">
        <v>0.70999999999999996</v>
      </c>
      <c r="F140" s="169">
        <v>0.66000000000000003</v>
      </c>
      <c r="G140" s="160" t="s">
        <v>17</v>
      </c>
    </row>
    <row r="141" ht="14.25">
      <c r="A141" s="83"/>
      <c r="B141" s="156"/>
      <c r="C141" s="170" t="s">
        <v>151</v>
      </c>
      <c r="D141" s="167">
        <v>0.19</v>
      </c>
      <c r="E141" s="168">
        <v>0.27000000000000002</v>
      </c>
      <c r="F141" s="169">
        <v>0.28000000000000003</v>
      </c>
      <c r="G141" s="160" t="s">
        <v>17</v>
      </c>
    </row>
    <row r="142" ht="14.25">
      <c r="A142" s="83"/>
      <c r="B142" s="156"/>
      <c r="C142" s="170" t="s">
        <v>152</v>
      </c>
      <c r="D142" s="167">
        <v>0</v>
      </c>
      <c r="E142" s="168">
        <v>0</v>
      </c>
      <c r="F142" s="169">
        <v>0</v>
      </c>
      <c r="G142" s="171" t="s">
        <v>17</v>
      </c>
    </row>
    <row r="143" ht="14.25">
      <c r="A143" s="104"/>
      <c r="B143" s="172"/>
      <c r="C143" s="95" t="s">
        <v>30</v>
      </c>
      <c r="D143" s="62">
        <f>SUM(D138:D142)</f>
        <v>0.87000000000000011</v>
      </c>
      <c r="E143" s="62">
        <f>SUM(E138:E142)</f>
        <v>1.22</v>
      </c>
      <c r="F143" s="62">
        <f>SUM(F138:F142)</f>
        <v>1.1800000000000002</v>
      </c>
      <c r="G143" s="106" t="s">
        <v>17</v>
      </c>
    </row>
    <row r="144" ht="14.25">
      <c r="A144" s="173" t="s">
        <v>153</v>
      </c>
      <c r="B144" s="174"/>
      <c r="C144" s="175"/>
      <c r="D144" s="176">
        <f>D136+D143</f>
        <v>3.7100000000000004</v>
      </c>
      <c r="E144" s="176">
        <f t="shared" ref="E144:F144" si="2">E136+E143</f>
        <v>4.5200000000000005</v>
      </c>
      <c r="F144" s="176">
        <f t="shared" si="2"/>
        <v>4.3300000000000001</v>
      </c>
      <c r="G144" s="177"/>
    </row>
    <row r="145" ht="15">
      <c r="A145" s="77" t="s">
        <v>154</v>
      </c>
      <c r="B145" s="178" t="s">
        <v>155</v>
      </c>
      <c r="C145" s="179" t="s">
        <v>156</v>
      </c>
      <c r="D145" s="180">
        <v>0</v>
      </c>
      <c r="E145" s="180">
        <v>0</v>
      </c>
      <c r="F145" s="180">
        <v>0</v>
      </c>
      <c r="G145" s="122" t="s">
        <v>17</v>
      </c>
    </row>
    <row r="146" ht="15">
      <c r="A146" s="83"/>
      <c r="B146" s="71"/>
      <c r="C146" s="181" t="s">
        <v>157</v>
      </c>
      <c r="D146" s="85">
        <v>0</v>
      </c>
      <c r="E146" s="85">
        <v>0</v>
      </c>
      <c r="F146" s="85">
        <v>0</v>
      </c>
      <c r="G146" s="100" t="s">
        <v>17</v>
      </c>
    </row>
    <row r="147" ht="15.75" customHeight="1">
      <c r="A147" s="83"/>
      <c r="B147" s="71"/>
      <c r="C147" s="84" t="s">
        <v>158</v>
      </c>
      <c r="D147" s="182">
        <v>5.9999999999999998e-002</v>
      </c>
      <c r="E147" s="182">
        <v>1.e-002</v>
      </c>
      <c r="F147" s="182">
        <v>1.e-002</v>
      </c>
      <c r="G147" s="101" t="s">
        <v>17</v>
      </c>
    </row>
    <row r="148" ht="14.25">
      <c r="A148" s="83"/>
      <c r="B148" s="71"/>
      <c r="C148" s="84" t="s">
        <v>152</v>
      </c>
      <c r="D148" s="182">
        <v>0.80000000000000004</v>
      </c>
      <c r="E148" s="182">
        <v>2.1800000000000002</v>
      </c>
      <c r="F148" s="182">
        <v>1.3999999999999999</v>
      </c>
      <c r="G148" s="101" t="s">
        <v>17</v>
      </c>
    </row>
    <row r="149" ht="14.25">
      <c r="A149" s="83"/>
      <c r="B149" s="71"/>
      <c r="C149" s="84" t="s">
        <v>159</v>
      </c>
      <c r="D149" s="182">
        <v>1.04</v>
      </c>
      <c r="E149" s="182">
        <v>1.53</v>
      </c>
      <c r="F149" s="182">
        <v>1.5600000000000001</v>
      </c>
      <c r="G149" s="101" t="s">
        <v>17</v>
      </c>
    </row>
    <row r="150" ht="14.25">
      <c r="A150" s="83"/>
      <c r="B150" s="71"/>
      <c r="C150" s="84" t="s">
        <v>160</v>
      </c>
      <c r="D150" s="182">
        <v>0.35999999999999999</v>
      </c>
      <c r="E150" s="182">
        <v>0.90000000000000002</v>
      </c>
      <c r="F150" s="182">
        <v>0.69999999999999996</v>
      </c>
      <c r="G150" s="101" t="s">
        <v>17</v>
      </c>
    </row>
    <row r="151" ht="14.25">
      <c r="A151" s="83"/>
      <c r="B151" s="71"/>
      <c r="C151" s="84" t="s">
        <v>161</v>
      </c>
      <c r="D151" s="182">
        <v>0.56999999999999995</v>
      </c>
      <c r="E151" s="182">
        <v>1.1100000000000001</v>
      </c>
      <c r="F151" s="182">
        <v>1.02</v>
      </c>
      <c r="G151" s="101" t="s">
        <v>17</v>
      </c>
    </row>
    <row r="152" ht="14.25">
      <c r="A152" s="83"/>
      <c r="B152" s="71"/>
      <c r="C152" s="84" t="s">
        <v>162</v>
      </c>
      <c r="D152" s="182">
        <v>0.72999999999999998</v>
      </c>
      <c r="E152" s="182">
        <v>1.49</v>
      </c>
      <c r="F152" s="182">
        <v>1.1699999999999999</v>
      </c>
      <c r="G152" s="101" t="s">
        <v>17</v>
      </c>
    </row>
    <row r="153" ht="14.25">
      <c r="A153" s="83"/>
      <c r="B153" s="71"/>
      <c r="C153" s="84" t="s">
        <v>163</v>
      </c>
      <c r="D153" s="182">
        <v>1.e-002</v>
      </c>
      <c r="E153" s="182">
        <v>7.0000000000000007e-002</v>
      </c>
      <c r="F153" s="182">
        <v>7.0000000000000007e-002</v>
      </c>
      <c r="G153" s="101" t="s">
        <v>17</v>
      </c>
    </row>
    <row r="154" ht="14.25">
      <c r="A154" s="83"/>
      <c r="B154" s="71"/>
      <c r="C154" s="84" t="s">
        <v>164</v>
      </c>
      <c r="D154" s="182">
        <v>0</v>
      </c>
      <c r="E154" s="182">
        <v>0</v>
      </c>
      <c r="F154" s="182">
        <v>0</v>
      </c>
      <c r="G154" s="101" t="s">
        <v>17</v>
      </c>
    </row>
    <row r="155" ht="14.25">
      <c r="A155" s="83"/>
      <c r="B155" s="71"/>
      <c r="C155" s="84" t="s">
        <v>165</v>
      </c>
      <c r="D155" s="182">
        <v>2.9999999999999999e-002</v>
      </c>
      <c r="E155" s="182">
        <v>4.0000000000000001e-002</v>
      </c>
      <c r="F155" s="182">
        <v>2.9999999999999999e-002</v>
      </c>
      <c r="G155" s="101" t="s">
        <v>17</v>
      </c>
    </row>
    <row r="156" ht="14.25">
      <c r="A156" s="83"/>
      <c r="B156" s="71"/>
      <c r="C156" s="84" t="s">
        <v>166</v>
      </c>
      <c r="D156" s="182">
        <v>1.e-002</v>
      </c>
      <c r="E156" s="182">
        <v>7.0000000000000007e-002</v>
      </c>
      <c r="F156" s="182">
        <v>7.0000000000000007e-002</v>
      </c>
      <c r="G156" s="101" t="s">
        <v>17</v>
      </c>
    </row>
    <row r="157" ht="14.25">
      <c r="A157" s="83"/>
      <c r="B157" s="71"/>
      <c r="C157" s="89" t="s">
        <v>167</v>
      </c>
      <c r="D157" s="182">
        <v>2.e-002</v>
      </c>
      <c r="E157" s="182">
        <v>2.e-002</v>
      </c>
      <c r="F157" s="182">
        <v>2.e-002</v>
      </c>
      <c r="G157" s="101" t="s">
        <v>17</v>
      </c>
    </row>
    <row r="158" ht="14.25">
      <c r="A158" s="104"/>
      <c r="B158" s="71"/>
      <c r="C158" s="95" t="s">
        <v>30</v>
      </c>
      <c r="D158" s="183">
        <f>SUM(D145:D157)</f>
        <v>3.6299999999999994</v>
      </c>
      <c r="E158" s="183">
        <f>SUM(E145:E157)</f>
        <v>7.4200000000000008</v>
      </c>
      <c r="F158" s="183">
        <f>SUM(F145:F157)</f>
        <v>6.0499999999999998</v>
      </c>
      <c r="G158" s="106"/>
    </row>
    <row r="159" ht="14.25">
      <c r="A159" s="77" t="s">
        <v>168</v>
      </c>
      <c r="B159" s="71"/>
      <c r="C159" s="184" t="s">
        <v>169</v>
      </c>
      <c r="D159" s="168">
        <v>2.9999999999999999e-002</v>
      </c>
      <c r="E159" s="168">
        <v>5.0000000000000003e-002</v>
      </c>
      <c r="F159" s="168">
        <v>5.0000000000000003e-002</v>
      </c>
      <c r="G159" s="122" t="s">
        <v>17</v>
      </c>
      <c r="H159" s="185" t="s">
        <v>170</v>
      </c>
    </row>
    <row r="160" ht="14.25">
      <c r="A160" s="83"/>
      <c r="B160" s="71"/>
      <c r="C160" s="134" t="s">
        <v>171</v>
      </c>
      <c r="D160" s="168">
        <v>0.16</v>
      </c>
      <c r="E160" s="168">
        <v>0.25</v>
      </c>
      <c r="F160" s="168">
        <v>0.25</v>
      </c>
      <c r="G160" s="101" t="s">
        <v>17</v>
      </c>
      <c r="H160" s="186"/>
    </row>
    <row r="161" ht="14.25">
      <c r="A161" s="83"/>
      <c r="B161" s="71"/>
      <c r="C161" s="134" t="s">
        <v>172</v>
      </c>
      <c r="D161" s="168">
        <v>4.0000000000000001e-002</v>
      </c>
      <c r="E161" s="168">
        <v>7.0000000000000007e-002</v>
      </c>
      <c r="F161" s="168">
        <v>7.0000000000000007e-002</v>
      </c>
      <c r="G161" s="101" t="s">
        <v>17</v>
      </c>
      <c r="H161" s="186"/>
    </row>
    <row r="162" ht="14.25">
      <c r="A162" s="83"/>
      <c r="B162" s="71"/>
      <c r="C162" s="134" t="s">
        <v>159</v>
      </c>
      <c r="D162" s="168">
        <v>4.0000000000000001e-002</v>
      </c>
      <c r="E162" s="168">
        <v>5.9999999999999998e-002</v>
      </c>
      <c r="F162" s="168">
        <v>5.9999999999999998e-002</v>
      </c>
      <c r="G162" s="101" t="s">
        <v>17</v>
      </c>
      <c r="H162" s="186"/>
    </row>
    <row r="163" ht="14.25">
      <c r="A163" s="83"/>
      <c r="B163" s="71"/>
      <c r="C163" s="134" t="s">
        <v>160</v>
      </c>
      <c r="D163" s="168">
        <v>0.17000000000000001</v>
      </c>
      <c r="E163" s="168">
        <v>0.31</v>
      </c>
      <c r="F163" s="168">
        <v>0.31</v>
      </c>
      <c r="G163" s="101" t="s">
        <v>17</v>
      </c>
      <c r="H163" s="186"/>
    </row>
    <row r="164" ht="14.25">
      <c r="A164" s="83"/>
      <c r="B164" s="71"/>
      <c r="C164" s="134" t="s">
        <v>161</v>
      </c>
      <c r="D164" s="168">
        <v>8.0000000000000002e-002</v>
      </c>
      <c r="E164" s="168">
        <v>0.11</v>
      </c>
      <c r="F164" s="168">
        <v>0.11</v>
      </c>
      <c r="G164" s="101" t="s">
        <v>17</v>
      </c>
      <c r="H164" s="186"/>
    </row>
    <row r="165" ht="14.25">
      <c r="A165" s="104"/>
      <c r="B165" s="71"/>
      <c r="C165" s="95" t="s">
        <v>30</v>
      </c>
      <c r="D165" s="127">
        <f>SUM(D159:D164)</f>
        <v>0.52000000000000002</v>
      </c>
      <c r="E165" s="127">
        <f>SUM(E159:E164)</f>
        <v>0.84999999999999998</v>
      </c>
      <c r="F165" s="127">
        <f>SUM(F159:F164)</f>
        <v>0.84999999999999998</v>
      </c>
      <c r="G165" s="106"/>
    </row>
    <row r="166" ht="14.25">
      <c r="A166" s="77" t="s">
        <v>173</v>
      </c>
      <c r="B166" s="71"/>
      <c r="C166" s="120" t="s">
        <v>174</v>
      </c>
      <c r="D166" s="168">
        <v>0.28000000000000003</v>
      </c>
      <c r="E166" s="168">
        <v>0.46000000000000002</v>
      </c>
      <c r="F166" s="168">
        <v>0.48999999999999999</v>
      </c>
      <c r="G166" s="122" t="s">
        <v>17</v>
      </c>
    </row>
    <row r="167" ht="14.25">
      <c r="A167" s="83"/>
      <c r="B167" s="71"/>
      <c r="C167" s="123" t="s">
        <v>175</v>
      </c>
      <c r="D167" s="168">
        <v>0.14999999999999999</v>
      </c>
      <c r="E167" s="168">
        <v>0.37</v>
      </c>
      <c r="F167" s="168">
        <v>0.31</v>
      </c>
      <c r="G167" s="101" t="s">
        <v>17</v>
      </c>
    </row>
    <row r="168" ht="14.25">
      <c r="A168" s="83"/>
      <c r="B168" s="71"/>
      <c r="C168" s="123" t="s">
        <v>169</v>
      </c>
      <c r="D168" s="168">
        <v>5.9999999999999998e-002</v>
      </c>
      <c r="E168" s="168">
        <v>8.0000000000000002e-002</v>
      </c>
      <c r="F168" s="168">
        <v>8.9999999999999997e-002</v>
      </c>
      <c r="G168" s="101" t="s">
        <v>17</v>
      </c>
    </row>
    <row r="169" ht="14.25">
      <c r="A169" s="83"/>
      <c r="B169" s="71"/>
      <c r="C169" s="123" t="s">
        <v>159</v>
      </c>
      <c r="D169" s="168">
        <v>0.28000000000000003</v>
      </c>
      <c r="E169" s="168">
        <v>1.29</v>
      </c>
      <c r="F169" s="168">
        <v>0.66000000000000003</v>
      </c>
      <c r="G169" s="101" t="s">
        <v>17</v>
      </c>
    </row>
    <row r="170" ht="14.25">
      <c r="A170" s="83"/>
      <c r="B170" s="71"/>
      <c r="C170" s="123" t="s">
        <v>176</v>
      </c>
      <c r="D170" s="168">
        <v>0</v>
      </c>
      <c r="E170" s="168">
        <v>0</v>
      </c>
      <c r="F170" s="168">
        <v>0</v>
      </c>
      <c r="G170" s="101" t="s">
        <v>17</v>
      </c>
    </row>
    <row r="171" ht="14.25">
      <c r="A171" s="83"/>
      <c r="B171" s="71"/>
      <c r="C171" s="123" t="s">
        <v>177</v>
      </c>
      <c r="D171" s="168">
        <v>8.0000000000000002e-002</v>
      </c>
      <c r="E171" s="168">
        <v>0.28000000000000003</v>
      </c>
      <c r="F171" s="168">
        <v>8.0000000000000002e-002</v>
      </c>
      <c r="G171" s="101" t="s">
        <v>17</v>
      </c>
    </row>
    <row r="172" ht="14.25">
      <c r="A172" s="104"/>
      <c r="B172" s="71"/>
      <c r="C172" s="187" t="s">
        <v>30</v>
      </c>
      <c r="D172" s="188">
        <f>SUM(D166:D171)</f>
        <v>0.84999999999999998</v>
      </c>
      <c r="E172" s="188">
        <f>SUM(E166:E171)</f>
        <v>2.4800000000000004</v>
      </c>
      <c r="F172" s="188">
        <f>SUM(F166:F171)</f>
        <v>1.6300000000000001</v>
      </c>
      <c r="G172" s="189"/>
    </row>
    <row r="173" ht="14.25">
      <c r="A173" s="77" t="s">
        <v>178</v>
      </c>
      <c r="B173" s="71"/>
      <c r="C173" s="190" t="s">
        <v>175</v>
      </c>
      <c r="D173" s="168">
        <v>1.02</v>
      </c>
      <c r="E173" s="168">
        <v>1.96</v>
      </c>
      <c r="F173" s="168">
        <v>1.96</v>
      </c>
      <c r="G173" s="122" t="s">
        <v>17</v>
      </c>
    </row>
    <row r="174" ht="14.25">
      <c r="A174" s="83"/>
      <c r="B174" s="71"/>
      <c r="C174" s="191" t="s">
        <v>179</v>
      </c>
      <c r="D174" s="168">
        <v>0.53000000000000003</v>
      </c>
      <c r="E174" s="168">
        <v>1.0700000000000001</v>
      </c>
      <c r="F174" s="168">
        <v>1.0700000000000001</v>
      </c>
      <c r="G174" s="101" t="s">
        <v>17</v>
      </c>
    </row>
    <row r="175" ht="14.25">
      <c r="A175" s="83"/>
      <c r="B175" s="71"/>
      <c r="C175" s="191" t="s">
        <v>169</v>
      </c>
      <c r="D175" s="168">
        <v>0.55000000000000004</v>
      </c>
      <c r="E175" s="168">
        <v>0.95999999999999996</v>
      </c>
      <c r="F175" s="168">
        <v>0.95999999999999996</v>
      </c>
      <c r="G175" s="101" t="s">
        <v>17</v>
      </c>
    </row>
    <row r="176" ht="14.25">
      <c r="A176" s="83"/>
      <c r="B176" s="71"/>
      <c r="C176" s="191" t="s">
        <v>171</v>
      </c>
      <c r="D176" s="168">
        <v>0.10000000000000001</v>
      </c>
      <c r="E176" s="168">
        <v>0.19</v>
      </c>
      <c r="F176" s="168">
        <v>0.19</v>
      </c>
      <c r="G176" s="101" t="s">
        <v>17</v>
      </c>
    </row>
    <row r="177" ht="14.25">
      <c r="A177" s="83"/>
      <c r="B177" s="71"/>
      <c r="C177" s="191" t="s">
        <v>172</v>
      </c>
      <c r="D177" s="168">
        <v>0.10000000000000001</v>
      </c>
      <c r="E177" s="168">
        <v>0.14999999999999999</v>
      </c>
      <c r="F177" s="168">
        <v>0.14999999999999999</v>
      </c>
      <c r="G177" s="101" t="s">
        <v>17</v>
      </c>
    </row>
    <row r="178" ht="14.25">
      <c r="A178" s="83"/>
      <c r="B178" s="71"/>
      <c r="C178" s="191" t="s">
        <v>159</v>
      </c>
      <c r="D178" s="168">
        <v>2.9999999999999999e-002</v>
      </c>
      <c r="E178" s="168">
        <v>5.0000000000000003e-002</v>
      </c>
      <c r="F178" s="168">
        <v>5.0000000000000003e-002</v>
      </c>
      <c r="G178" s="101" t="s">
        <v>17</v>
      </c>
    </row>
    <row r="179" ht="14.25">
      <c r="A179" s="83"/>
      <c r="B179" s="71"/>
      <c r="C179" s="191" t="s">
        <v>176</v>
      </c>
      <c r="D179" s="168">
        <v>2.e-002</v>
      </c>
      <c r="E179" s="168">
        <v>0.14000000000000001</v>
      </c>
      <c r="F179" s="168">
        <v>0.14000000000000001</v>
      </c>
      <c r="G179" s="101" t="s">
        <v>17</v>
      </c>
    </row>
    <row r="180" ht="14.25">
      <c r="A180" s="83"/>
      <c r="B180" s="71"/>
      <c r="C180" s="192" t="s">
        <v>180</v>
      </c>
      <c r="D180" s="168">
        <v>5.0000000000000003e-002</v>
      </c>
      <c r="E180" s="168">
        <v>5.0000000000000003e-002</v>
      </c>
      <c r="F180" s="168">
        <v>5.0000000000000003e-002</v>
      </c>
      <c r="G180" s="193" t="s">
        <v>17</v>
      </c>
    </row>
    <row r="181" ht="14.25">
      <c r="A181" s="104"/>
      <c r="B181" s="71"/>
      <c r="C181" s="194" t="s">
        <v>30</v>
      </c>
      <c r="D181" s="195">
        <f>SUM(D173:D180)</f>
        <v>2.3999999999999999</v>
      </c>
      <c r="E181" s="195">
        <f t="shared" ref="E181:F181" si="3">SUM(E173:E180)</f>
        <v>4.5700000000000003</v>
      </c>
      <c r="F181" s="195">
        <f t="shared" si="3"/>
        <v>4.5700000000000003</v>
      </c>
      <c r="G181" s="189"/>
    </row>
    <row r="182" ht="14.25">
      <c r="A182" s="77" t="s">
        <v>181</v>
      </c>
      <c r="B182" s="71"/>
      <c r="C182" s="190" t="s">
        <v>182</v>
      </c>
      <c r="D182" s="196">
        <v>-2.5</v>
      </c>
      <c r="E182" s="196">
        <v>-1.5</v>
      </c>
      <c r="F182" s="196">
        <v>-1.8</v>
      </c>
      <c r="G182" s="122" t="s">
        <v>17</v>
      </c>
    </row>
    <row r="183" ht="14.25">
      <c r="A183" s="83"/>
      <c r="B183" s="71"/>
      <c r="C183" s="191" t="s">
        <v>183</v>
      </c>
      <c r="D183" s="159">
        <v>1</v>
      </c>
      <c r="E183" s="159">
        <v>3.2000000000000002</v>
      </c>
      <c r="F183" s="159">
        <v>3.2000000000000002</v>
      </c>
      <c r="G183" s="101" t="s">
        <v>17</v>
      </c>
    </row>
    <row r="184" ht="14.25">
      <c r="A184" s="83"/>
      <c r="B184" s="71"/>
      <c r="C184" s="191" t="s">
        <v>184</v>
      </c>
      <c r="D184" s="159">
        <v>5.5</v>
      </c>
      <c r="E184" s="159">
        <v>6.5</v>
      </c>
      <c r="F184" s="159">
        <v>7.2999999999999998</v>
      </c>
      <c r="G184" s="101" t="s">
        <v>17</v>
      </c>
    </row>
    <row r="185" ht="15">
      <c r="A185" s="83"/>
      <c r="B185" s="71"/>
      <c r="C185" s="197" t="s">
        <v>185</v>
      </c>
      <c r="D185" s="159">
        <v>4</v>
      </c>
      <c r="E185" s="159">
        <v>4</v>
      </c>
      <c r="F185" s="159">
        <v>3.5</v>
      </c>
      <c r="G185" s="126" t="s">
        <v>17</v>
      </c>
      <c r="H185" s="1" t="s">
        <v>186</v>
      </c>
      <c r="I185" s="1">
        <v>500</v>
      </c>
      <c r="J185" s="1">
        <v>500</v>
      </c>
      <c r="K185" s="1">
        <v>500</v>
      </c>
    </row>
    <row r="186" ht="15">
      <c r="A186" s="104"/>
      <c r="B186" s="198"/>
      <c r="C186" s="199" t="s">
        <v>30</v>
      </c>
      <c r="D186" s="127">
        <f>SUM(D182:D185)</f>
        <v>8</v>
      </c>
      <c r="E186" s="127">
        <f t="shared" ref="E186:F186" si="4">SUM(E182:E185)</f>
        <v>12.199999999999999</v>
      </c>
      <c r="F186" s="127">
        <f t="shared" si="4"/>
        <v>12.199999999999999</v>
      </c>
      <c r="G186" s="200"/>
      <c r="H186" s="1" t="s">
        <v>187</v>
      </c>
      <c r="I186" s="1">
        <v>411.24000000000001</v>
      </c>
      <c r="J186" s="1">
        <v>488.69</v>
      </c>
      <c r="K186" s="1">
        <v>476.24000000000001</v>
      </c>
    </row>
    <row r="187" ht="15">
      <c r="A187" s="173" t="s">
        <v>188</v>
      </c>
      <c r="B187" s="174"/>
      <c r="C187" s="201"/>
      <c r="D187" s="202">
        <f>D158+D165+D172+D181+D186</f>
        <v>15.399999999999999</v>
      </c>
      <c r="E187" s="202">
        <f>E158+E165+E172+E181+E186</f>
        <v>27.520000000000003</v>
      </c>
      <c r="F187" s="202">
        <f>F158+F165+F172+F181+F186</f>
        <v>25.299999999999997</v>
      </c>
      <c r="G187" s="203"/>
      <c r="H187" s="1" t="s">
        <v>189</v>
      </c>
      <c r="I187" s="204">
        <f>D187-D165</f>
        <v>14.879999999999999</v>
      </c>
      <c r="J187" s="204">
        <f>E187-E165</f>
        <v>26.670000000000002</v>
      </c>
      <c r="K187" s="204">
        <f>F187-F165</f>
        <v>24.449999999999996</v>
      </c>
    </row>
    <row r="188" ht="15">
      <c r="A188" s="205" t="s">
        <v>190</v>
      </c>
      <c r="B188" s="206"/>
      <c r="C188" s="206"/>
      <c r="D188" s="207">
        <f>D127+D144+D187</f>
        <v>87.603873184426021</v>
      </c>
      <c r="E188" s="207">
        <f>E127+E144+E187</f>
        <v>113.48994122320792</v>
      </c>
      <c r="F188" s="207">
        <f>F127+F144+F187</f>
        <v>109.37691130463045</v>
      </c>
      <c r="G188" s="208"/>
      <c r="H188" s="209" t="s">
        <v>191</v>
      </c>
      <c r="I188" s="210">
        <f>I185*I187/I186</f>
        <v>18.091625328275455</v>
      </c>
      <c r="J188" s="210">
        <f>J185*J187/J186</f>
        <v>27.287237307904807</v>
      </c>
      <c r="K188" s="211">
        <f>K185*K187/K186</f>
        <v>25.669830337644882</v>
      </c>
    </row>
    <row r="189" ht="15">
      <c r="A189" s="212" t="s">
        <v>192</v>
      </c>
      <c r="B189" s="213"/>
      <c r="C189" s="214"/>
      <c r="D189" s="215"/>
      <c r="E189" s="216"/>
      <c r="F189" s="217"/>
      <c r="G189" s="218"/>
    </row>
  </sheetData>
  <mergeCells count="38">
    <mergeCell ref="A2:G2"/>
    <mergeCell ref="A3:G3"/>
    <mergeCell ref="C4:E4"/>
    <mergeCell ref="A5:G5"/>
    <mergeCell ref="A6:G6"/>
    <mergeCell ref="A8:A9"/>
    <mergeCell ref="B8:B9"/>
    <mergeCell ref="C8:C9"/>
    <mergeCell ref="D8:F8"/>
    <mergeCell ref="G8:G9"/>
    <mergeCell ref="A11:G11"/>
    <mergeCell ref="A12:A26"/>
    <mergeCell ref="B12:B26"/>
    <mergeCell ref="C12:G12"/>
    <mergeCell ref="C16:G16"/>
    <mergeCell ref="C21:G21"/>
    <mergeCell ref="B28:B124"/>
    <mergeCell ref="A29:A32"/>
    <mergeCell ref="A33:A43"/>
    <mergeCell ref="A45:A81"/>
    <mergeCell ref="A82:A91"/>
    <mergeCell ref="A92:A102"/>
    <mergeCell ref="A104:A116"/>
    <mergeCell ref="A117:A123"/>
    <mergeCell ref="A127:C127"/>
    <mergeCell ref="A128:C128"/>
    <mergeCell ref="A129:C129"/>
    <mergeCell ref="A130:A143"/>
    <mergeCell ref="B130:B143"/>
    <mergeCell ref="C130:G130"/>
    <mergeCell ref="C137:G137"/>
    <mergeCell ref="A145:A158"/>
    <mergeCell ref="B145:B186"/>
    <mergeCell ref="A159:A165"/>
    <mergeCell ref="H159:H164"/>
    <mergeCell ref="A166:A172"/>
    <mergeCell ref="A173:A181"/>
    <mergeCell ref="A182:A186"/>
  </mergeCells>
  <printOptions headings="0" gridLines="0"/>
  <pageMargins left="0.59055118110236249" right="0.39370078740157477" top="0.78740157480314954" bottom="0.78740157480314954" header="0.23622047244094491" footer="0.59055118110236249"/>
  <pageSetup paperSize="9" scale="43" fitToWidth="1" fitToHeight="1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3</cp:revision>
  <dcterms:created xsi:type="dcterms:W3CDTF">2008-11-25T06:59:08Z</dcterms:created>
  <dcterms:modified xsi:type="dcterms:W3CDTF">2024-08-05T10:30:46Z</dcterms:modified>
</cp:coreProperties>
</file>